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sessor\Documents\2022 Land Analysis Reports\"/>
    </mc:Choice>
  </mc:AlternateContent>
  <bookViews>
    <workbookView xWindow="0" yWindow="0" windowWidth="24195" windowHeight="11970"/>
  </bookViews>
  <sheets>
    <sheet name="Land Analysis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2" l="1"/>
  <c r="K8" i="2"/>
  <c r="Q8" i="2" s="1"/>
  <c r="S8" i="2"/>
  <c r="I3" i="2"/>
  <c r="K3" i="2"/>
  <c r="R3" i="2" s="1"/>
  <c r="Q3" i="2"/>
  <c r="I4" i="2"/>
  <c r="K4" i="2"/>
  <c r="Q4" i="2"/>
  <c r="R4" i="2"/>
  <c r="S4" i="2"/>
  <c r="D5" i="2"/>
  <c r="G5" i="2"/>
  <c r="H5" i="2"/>
  <c r="I6" i="2" s="1"/>
  <c r="J5" i="2"/>
  <c r="L5" i="2"/>
  <c r="M5" i="2"/>
  <c r="O5" i="2"/>
  <c r="P5" i="2"/>
  <c r="I7" i="2"/>
  <c r="K5" i="2" l="1"/>
  <c r="R8" i="2"/>
  <c r="S3" i="2"/>
  <c r="S7" i="2" l="1"/>
  <c r="M7" i="2"/>
  <c r="P7" i="2"/>
</calcChain>
</file>

<file path=xl/sharedStrings.xml><?xml version="1.0" encoding="utf-8"?>
<sst xmlns="http://schemas.openxmlformats.org/spreadsheetml/2006/main" count="64" uniqueCount="56">
  <si>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</si>
  <si>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</si>
  <si>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</si>
  <si>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</si>
  <si>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</si>
  <si>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</si>
  <si>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</si>
  <si>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</si>
  <si>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</si>
  <si>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</si>
  <si>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</si>
  <si>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</si>
  <si>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</si>
  <si>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</si>
  <si>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</si>
  <si>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</si>
  <si>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</si>
  <si>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</si>
  <si>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</si>
  <si>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</si>
  <si>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</si>
  <si>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</si>
  <si>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</si>
  <si>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</si>
  <si>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</si>
  <si>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</si>
  <si>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</si>
  <si>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</si>
  <si>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</si>
  <si>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003-008-029-0630</t>
  </si>
  <si>
    <t>WD</t>
  </si>
  <si>
    <t>03-ARM'S LENGTH</t>
  </si>
  <si>
    <t>4000</t>
  </si>
  <si>
    <t>L217/P648</t>
  </si>
  <si>
    <t>4530 CHESBROUGH/STUART  LAKE</t>
  </si>
  <si>
    <t>NOT INSPECTED</t>
  </si>
  <si>
    <t>402</t>
  </si>
  <si>
    <t>003-013-015-0720</t>
  </si>
  <si>
    <t>28540 RICKETTS DR</t>
  </si>
  <si>
    <t>2000</t>
  </si>
  <si>
    <t>L210/P716</t>
  </si>
  <si>
    <t>4510 PIKE LAKE-WHISPERING PINES</t>
  </si>
  <si>
    <t>201</t>
  </si>
  <si>
    <t>003-017-029-0601</t>
  </si>
  <si>
    <t>4100</t>
  </si>
  <si>
    <t>L220/P126</t>
  </si>
  <si>
    <t>4525 PERCH LAKE &amp; SMALL LKS</t>
  </si>
  <si>
    <t>401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</si>
  <si>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</si>
  <si>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</si>
  <si>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</si>
  <si>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</si>
  <si>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</si>
  <si>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</si>
  <si>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</si>
  <si>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Large Acreage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</si>
</sst>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quotePrefix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righ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right"/>
    </xf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40" fontId="1" fillId="2" borderId="0" xfId="0" applyNumberFormat="1" applyFont="1" applyFill="1" applyAlignment="1">
      <alignment horizontal="center"/>
    </xf>
    <xf numFmtId="40" fontId="0" fillId="0" borderId="0" xfId="0" applyNumberFormat="1"/>
    <xf numFmtId="40" fontId="2" fillId="3" borderId="1" xfId="0" applyNumberFormat="1" applyFont="1" applyFill="1" applyBorder="1"/>
    <xf numFmtId="40" fontId="2" fillId="3" borderId="0" xfId="0" applyNumberFormat="1" applyFont="1" applyFill="1" applyBorder="1"/>
    <xf numFmtId="40" fontId="2" fillId="3" borderId="2" xfId="0" applyNumberFormat="1" applyFont="1" applyFill="1" applyBorder="1"/>
    <xf numFmtId="8" fontId="1" fillId="2" borderId="0" xfId="0" applyNumberFormat="1" applyFont="1" applyFill="1" applyAlignment="1">
      <alignment horizontal="center"/>
    </xf>
    <xf numFmtId="8" fontId="0" fillId="0" borderId="0" xfId="0" applyNumberFormat="1"/>
    <xf numFmtId="8" fontId="2" fillId="3" borderId="1" xfId="0" applyNumberFormat="1" applyFont="1" applyFill="1" applyBorder="1"/>
    <xf numFmtId="8" fontId="2" fillId="3" borderId="0" xfId="0" applyNumberFormat="1" applyFont="1" applyFill="1" applyBorder="1"/>
    <xf numFmtId="8" fontId="2" fillId="3" borderId="2" xfId="0" applyNumberFormat="1" applyFont="1" applyFill="1" applyBorder="1"/>
    <xf numFmtId="168" fontId="2" fillId="3" borderId="2" xfId="0" applyNumberFormat="1" applyFont="1" applyFill="1" applyBorder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9"/>
  <sheetViews>
    <sheetView tabSelected="1" workbookViewId="0">
      <selection activeCell="A9" sqref="A9"/>
    </sheetView>
  </sheetViews>
  <sheetFormatPr defaultRowHeight="15" x14ac:dyDescent="0.25"/>
  <cols>
    <col min="1" max="1" width="30.7109375" customWidth="1"/>
    <col min="2" max="2" width="67.7109375" customWidth="1"/>
    <col min="3" max="3" width="16.7109375" style="24" customWidth="1"/>
    <col min="4" max="4" width="17.7109375" style="14" customWidth="1"/>
    <col min="5" max="5" width="8.7109375" customWidth="1"/>
    <col min="6" max="6" width="49.7109375" customWidth="1"/>
    <col min="7" max="8" width="17.7109375" style="14" customWidth="1"/>
    <col min="9" max="9" width="18.7109375" style="19" customWidth="1"/>
    <col min="10" max="10" width="17.7109375" style="14" customWidth="1"/>
    <col min="11" max="11" width="18.7109375" style="14" customWidth="1"/>
    <col min="12" max="12" width="20.7109375" style="14" customWidth="1"/>
    <col min="13" max="13" width="17.7109375" style="29" customWidth="1"/>
    <col min="14" max="14" width="10.7109375" style="33" customWidth="1"/>
    <col min="15" max="15" width="14.7109375" style="38" customWidth="1"/>
    <col min="16" max="16" width="16.7109375" style="38" customWidth="1"/>
    <col min="17" max="17" width="15.7109375" style="14" customWidth="1"/>
    <col min="18" max="18" width="17.7109375" style="14" customWidth="1"/>
    <col min="19" max="19" width="17.7109375" style="43" customWidth="1"/>
    <col min="20" max="20" width="17.7109375" style="38" customWidth="1"/>
    <col min="21" max="21" width="20.7109375" style="4" customWidth="1"/>
    <col min="22" max="22" width="20.7109375" customWidth="1"/>
    <col min="23" max="23" width="40.7109375" customWidth="1"/>
    <col min="24" max="24" width="15.7109375" customWidth="1"/>
    <col min="25" max="27" width="20.7109375" customWidth="1"/>
    <col min="28" max="28" width="13.7109375" customWidth="1"/>
    <col min="29" max="29" width="20.7109375" customWidth="1"/>
  </cols>
  <sheetData>
    <row r="1" spans="1:64" x14ac:dyDescent="0.25">
      <c r="A1" s="1" t="s">
        <v>0</v>
      </c>
      <c r="B1" s="1" t="s">
        <v>1</v>
      </c>
      <c r="C1" s="23" t="s">
        <v>2</v>
      </c>
      <c r="D1" s="13" t="s">
        <v>3</v>
      </c>
      <c r="E1" s="1" t="s">
        <v>4</v>
      </c>
      <c r="F1" s="1" t="s">
        <v>5</v>
      </c>
      <c r="G1" s="13" t="s">
        <v>6</v>
      </c>
      <c r="H1" s="13" t="s">
        <v>7</v>
      </c>
      <c r="I1" s="18" t="s">
        <v>8</v>
      </c>
      <c r="J1" s="13" t="s">
        <v>9</v>
      </c>
      <c r="K1" s="13" t="s">
        <v>10</v>
      </c>
      <c r="L1" s="13" t="s">
        <v>11</v>
      </c>
      <c r="M1" s="28" t="s">
        <v>12</v>
      </c>
      <c r="N1" s="32" t="s">
        <v>13</v>
      </c>
      <c r="O1" s="37" t="s">
        <v>14</v>
      </c>
      <c r="P1" s="37" t="s">
        <v>15</v>
      </c>
      <c r="Q1" s="13" t="s">
        <v>16</v>
      </c>
      <c r="R1" s="13" t="s">
        <v>17</v>
      </c>
      <c r="S1" s="42" t="s">
        <v>18</v>
      </c>
      <c r="T1" s="37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L2" s="2"/>
      <c r="BC2" s="2"/>
      <c r="BE2" s="2"/>
    </row>
    <row r="3" spans="1:64" x14ac:dyDescent="0.25">
      <c r="A3" t="s">
        <v>37</v>
      </c>
      <c r="B3" t="s">
        <v>38</v>
      </c>
      <c r="C3" s="24">
        <v>43629</v>
      </c>
      <c r="D3" s="14">
        <v>85500</v>
      </c>
      <c r="E3" t="s">
        <v>30</v>
      </c>
      <c r="F3" t="s">
        <v>31</v>
      </c>
      <c r="G3" s="14">
        <v>85500</v>
      </c>
      <c r="H3" s="14">
        <v>59200</v>
      </c>
      <c r="I3" s="19">
        <f>H3/G3*100</f>
        <v>69.239766081871352</v>
      </c>
      <c r="J3" s="14">
        <v>118310</v>
      </c>
      <c r="K3" s="14">
        <f>G3-0</f>
        <v>85500</v>
      </c>
      <c r="L3" s="14">
        <v>118310</v>
      </c>
      <c r="M3" s="29">
        <v>1095.459961</v>
      </c>
      <c r="N3" s="33">
        <v>72.309997999999993</v>
      </c>
      <c r="O3" s="38">
        <v>1.8180000000000001</v>
      </c>
      <c r="P3" s="38">
        <v>1.8180000000000001</v>
      </c>
      <c r="Q3" s="14">
        <f>K3/M3</f>
        <v>78.049406682057636</v>
      </c>
      <c r="R3" s="14">
        <f>K3/O3</f>
        <v>47029.702970297025</v>
      </c>
      <c r="S3" s="43">
        <f>K3/O3/43560</f>
        <v>1.0796534198874432</v>
      </c>
      <c r="T3" s="38">
        <v>1095.46</v>
      </c>
      <c r="U3" s="5" t="s">
        <v>39</v>
      </c>
      <c r="V3" t="s">
        <v>40</v>
      </c>
      <c r="X3" t="s">
        <v>41</v>
      </c>
      <c r="Y3">
        <v>0</v>
      </c>
      <c r="Z3">
        <v>0</v>
      </c>
      <c r="AA3" t="s">
        <v>35</v>
      </c>
      <c r="AC3" s="6" t="s">
        <v>42</v>
      </c>
    </row>
    <row r="4" spans="1:64" ht="15.75" thickBot="1" x14ac:dyDescent="0.3">
      <c r="A4" t="s">
        <v>43</v>
      </c>
      <c r="C4" s="24">
        <v>44123</v>
      </c>
      <c r="D4" s="14">
        <v>77500</v>
      </c>
      <c r="E4" t="s">
        <v>30</v>
      </c>
      <c r="F4" t="s">
        <v>31</v>
      </c>
      <c r="G4" s="14">
        <v>77500</v>
      </c>
      <c r="H4" s="14">
        <v>0</v>
      </c>
      <c r="I4" s="19">
        <f>H4/G4*100</f>
        <v>0</v>
      </c>
      <c r="J4" s="14">
        <v>37500</v>
      </c>
      <c r="K4" s="14">
        <f>G4-0</f>
        <v>77500</v>
      </c>
      <c r="L4" s="14">
        <v>37500</v>
      </c>
      <c r="M4" s="29">
        <v>250</v>
      </c>
      <c r="N4" s="33">
        <v>0</v>
      </c>
      <c r="O4" s="38">
        <v>0</v>
      </c>
      <c r="P4" s="38">
        <v>0</v>
      </c>
      <c r="Q4" s="14">
        <f>K4/M4</f>
        <v>310</v>
      </c>
      <c r="R4" s="14" t="e">
        <f>K4/O4</f>
        <v>#DIV/0!</v>
      </c>
      <c r="S4" s="43" t="e">
        <f>K4/O4/43560</f>
        <v>#DIV/0!</v>
      </c>
      <c r="T4" s="38">
        <v>250</v>
      </c>
      <c r="U4" s="5" t="s">
        <v>44</v>
      </c>
      <c r="V4" t="s">
        <v>45</v>
      </c>
      <c r="X4" t="s">
        <v>46</v>
      </c>
      <c r="Y4">
        <v>0</v>
      </c>
      <c r="Z4">
        <v>0</v>
      </c>
      <c r="AA4" t="s">
        <v>35</v>
      </c>
      <c r="AC4" s="6" t="s">
        <v>47</v>
      </c>
    </row>
    <row r="5" spans="1:64" ht="15.75" thickTop="1" x14ac:dyDescent="0.25">
      <c r="A5" s="7"/>
      <c r="B5" s="7"/>
      <c r="C5" s="25" t="s">
        <v>48</v>
      </c>
      <c r="D5" s="15">
        <f>+SUM(D2:D4)</f>
        <v>163000</v>
      </c>
      <c r="E5" s="7"/>
      <c r="F5" s="7"/>
      <c r="G5" s="15">
        <f>+SUM(G2:G4)</f>
        <v>163000</v>
      </c>
      <c r="H5" s="15">
        <f>+SUM(H2:H4)</f>
        <v>59200</v>
      </c>
      <c r="I5" s="20"/>
      <c r="J5" s="15">
        <f>+SUM(J2:J4)</f>
        <v>155810</v>
      </c>
      <c r="K5" s="15">
        <f>+SUM(K2:K4)</f>
        <v>163000</v>
      </c>
      <c r="L5" s="15">
        <f>+SUM(L2:L4)</f>
        <v>155810</v>
      </c>
      <c r="M5" s="30">
        <f>+SUM(M2:M4)</f>
        <v>1345.459961</v>
      </c>
      <c r="N5" s="34"/>
      <c r="O5" s="39">
        <f>+SUM(O2:O4)</f>
        <v>1.8180000000000001</v>
      </c>
      <c r="P5" s="39">
        <f>+SUM(P2:P4)</f>
        <v>1.8180000000000001</v>
      </c>
      <c r="Q5" s="15"/>
      <c r="R5" s="15"/>
      <c r="S5" s="44"/>
      <c r="T5" s="39"/>
      <c r="U5" s="8"/>
      <c r="V5" s="7"/>
      <c r="W5" s="7"/>
      <c r="X5" s="7"/>
      <c r="Y5" s="7"/>
      <c r="Z5" s="7"/>
      <c r="AA5" s="7"/>
      <c r="AB5" s="7"/>
      <c r="AC5" s="7"/>
    </row>
    <row r="6" spans="1:64" x14ac:dyDescent="0.25">
      <c r="A6" s="9"/>
      <c r="B6" s="9"/>
      <c r="C6" s="26"/>
      <c r="D6" s="16"/>
      <c r="E6" s="9"/>
      <c r="F6" s="9"/>
      <c r="G6" s="16"/>
      <c r="H6" s="16" t="s">
        <v>49</v>
      </c>
      <c r="I6" s="21">
        <f>H5/G5*100</f>
        <v>36.319018404907979</v>
      </c>
      <c r="J6" s="16"/>
      <c r="K6" s="16"/>
      <c r="L6" s="16" t="s">
        <v>50</v>
      </c>
      <c r="M6" s="31"/>
      <c r="N6" s="35"/>
      <c r="O6" s="40" t="s">
        <v>50</v>
      </c>
      <c r="P6" s="40"/>
      <c r="Q6" s="16"/>
      <c r="R6" s="16" t="s">
        <v>50</v>
      </c>
      <c r="S6" s="45"/>
      <c r="T6" s="40"/>
      <c r="U6" s="10"/>
      <c r="V6" s="9"/>
      <c r="W6" s="9"/>
      <c r="X6" s="9"/>
      <c r="Y6" s="9"/>
      <c r="Z6" s="9"/>
      <c r="AA6" s="9"/>
      <c r="AB6" s="9"/>
      <c r="AC6" s="9"/>
    </row>
    <row r="7" spans="1:64" x14ac:dyDescent="0.25">
      <c r="A7" s="11"/>
      <c r="B7" s="11"/>
      <c r="C7" s="27"/>
      <c r="D7" s="17"/>
      <c r="E7" s="11"/>
      <c r="F7" s="11"/>
      <c r="G7" s="17"/>
      <c r="H7" s="17" t="s">
        <v>51</v>
      </c>
      <c r="I7" s="22">
        <f>STDEV(I2:I4)</f>
        <v>48.959908124261538</v>
      </c>
      <c r="J7" s="17"/>
      <c r="K7" s="17"/>
      <c r="L7" s="17" t="s">
        <v>52</v>
      </c>
      <c r="M7" s="47">
        <f>K5/M5</f>
        <v>121.14816101911485</v>
      </c>
      <c r="N7" s="36"/>
      <c r="O7" s="41" t="s">
        <v>53</v>
      </c>
      <c r="P7" s="41">
        <f>K5/O5</f>
        <v>89658.965896589652</v>
      </c>
      <c r="Q7" s="17"/>
      <c r="R7" s="17" t="s">
        <v>54</v>
      </c>
      <c r="S7" s="46">
        <f>K5/O5/43560</f>
        <v>2.0582866367444823</v>
      </c>
      <c r="T7" s="41"/>
      <c r="U7" s="12"/>
      <c r="V7" s="11"/>
      <c r="W7" s="11"/>
      <c r="X7" s="11"/>
      <c r="Y7" s="11"/>
      <c r="Z7" s="11"/>
      <c r="AA7" s="11"/>
      <c r="AB7" s="11"/>
      <c r="AC7" s="11"/>
    </row>
    <row r="8" spans="1:64" x14ac:dyDescent="0.25">
      <c r="A8" t="s">
        <v>29</v>
      </c>
      <c r="C8" s="24">
        <v>43999</v>
      </c>
      <c r="D8" s="14">
        <v>45000</v>
      </c>
      <c r="E8" t="s">
        <v>30</v>
      </c>
      <c r="F8" t="s">
        <v>31</v>
      </c>
      <c r="G8" s="14">
        <v>45000</v>
      </c>
      <c r="H8" s="14">
        <v>25800</v>
      </c>
      <c r="I8" s="19">
        <f>H8/G8*100</f>
        <v>57.333333333333336</v>
      </c>
      <c r="J8" s="14">
        <v>51686</v>
      </c>
      <c r="K8" s="14">
        <f>G8-0</f>
        <v>45000</v>
      </c>
      <c r="L8" s="14">
        <v>51686</v>
      </c>
      <c r="M8" s="29">
        <v>584.41999999999996</v>
      </c>
      <c r="N8" s="33">
        <v>0</v>
      </c>
      <c r="O8" s="38">
        <v>9.7420000000000009</v>
      </c>
      <c r="P8" s="38">
        <v>9.7420000000000009</v>
      </c>
      <c r="Q8" s="14">
        <f>K8/M8</f>
        <v>76.999418226617848</v>
      </c>
      <c r="R8" s="14">
        <f>K8/O8</f>
        <v>4619.1747074522682</v>
      </c>
      <c r="S8" s="43">
        <f>K8/O8/43560</f>
        <v>0.10604165995069487</v>
      </c>
      <c r="T8" s="38">
        <v>584.41999999999996</v>
      </c>
      <c r="U8" s="5" t="s">
        <v>32</v>
      </c>
      <c r="V8" t="s">
        <v>33</v>
      </c>
      <c r="X8" t="s">
        <v>34</v>
      </c>
      <c r="Y8">
        <v>0</v>
      </c>
      <c r="Z8">
        <v>0</v>
      </c>
      <c r="AA8" t="s">
        <v>35</v>
      </c>
      <c r="AC8" s="6" t="s">
        <v>36</v>
      </c>
    </row>
    <row r="9" spans="1:64" x14ac:dyDescent="0.25">
      <c r="A9" t="s">
        <v>55</v>
      </c>
    </row>
  </sheetData>
  <conditionalFormatting sqref="A3:AC4 A8:AC8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Assessor</dc:creator>
  <cp:lastModifiedBy>Assessor</cp:lastModifiedBy>
  <dcterms:created xsi:type="dcterms:W3CDTF">2022-02-10T21:48:34Z</dcterms:created>
  <dcterms:modified xsi:type="dcterms:W3CDTF">2022-02-10T21:56:23Z</dcterms:modified>
</cp:coreProperties>
</file>