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M19" i="2" s="1"/>
  <c r="I20" i="2"/>
  <c r="K20" i="2"/>
  <c r="Q20" i="2" s="1"/>
  <c r="I21" i="2"/>
  <c r="K21" i="2"/>
  <c r="R21" i="2" s="1"/>
  <c r="Q21" i="2"/>
  <c r="I22" i="2"/>
  <c r="K22" i="2"/>
  <c r="Q22" i="2" s="1"/>
  <c r="I23" i="2"/>
  <c r="K23" i="2"/>
  <c r="Q23" i="2" s="1"/>
  <c r="R23" i="2"/>
  <c r="I24" i="2"/>
  <c r="K24" i="2"/>
  <c r="S24" i="2" s="1"/>
  <c r="R24" i="2"/>
  <c r="I25" i="2"/>
  <c r="K25" i="2"/>
  <c r="R25" i="2" s="1"/>
  <c r="Q25" i="2"/>
  <c r="I26" i="2"/>
  <c r="K26" i="2"/>
  <c r="Q26" i="2" s="1"/>
  <c r="I27" i="2"/>
  <c r="K27" i="2"/>
  <c r="Q27" i="2"/>
  <c r="R27" i="2"/>
  <c r="S27" i="2"/>
  <c r="I10" i="2"/>
  <c r="K10" i="2"/>
  <c r="Q10" i="2"/>
  <c r="R10" i="2"/>
  <c r="S10" i="2"/>
  <c r="I11" i="2"/>
  <c r="K11" i="2"/>
  <c r="R11" i="2" s="1"/>
  <c r="Q11" i="2"/>
  <c r="I12" i="2"/>
  <c r="K12" i="2"/>
  <c r="Q12" i="2"/>
  <c r="R12" i="2"/>
  <c r="S12" i="2"/>
  <c r="I13" i="2"/>
  <c r="K13" i="2"/>
  <c r="Q13" i="2" s="1"/>
  <c r="R13" i="2"/>
  <c r="S13" i="2"/>
  <c r="I14" i="2"/>
  <c r="K14" i="2"/>
  <c r="S14" i="2" s="1"/>
  <c r="Q14" i="2"/>
  <c r="R14" i="2"/>
  <c r="I15" i="2"/>
  <c r="K15" i="2"/>
  <c r="Q15" i="2"/>
  <c r="R15" i="2"/>
  <c r="S15" i="2"/>
  <c r="I16" i="2"/>
  <c r="K16" i="2"/>
  <c r="Q16" i="2" s="1"/>
  <c r="D17" i="2"/>
  <c r="G17" i="2"/>
  <c r="H17" i="2"/>
  <c r="I18" i="2" s="1"/>
  <c r="J17" i="2"/>
  <c r="K17" i="2"/>
  <c r="S19" i="2" s="1"/>
  <c r="L17" i="2"/>
  <c r="O17" i="2"/>
  <c r="P17" i="2"/>
  <c r="I19" i="2"/>
  <c r="S22" i="2" l="1"/>
  <c r="Q24" i="2"/>
  <c r="R22" i="2"/>
  <c r="R20" i="2"/>
  <c r="S20" i="2"/>
  <c r="S25" i="2"/>
  <c r="S23" i="2"/>
  <c r="P19" i="2"/>
  <c r="S26" i="2"/>
  <c r="S16" i="2"/>
  <c r="R16" i="2"/>
  <c r="S11" i="2"/>
  <c r="R26" i="2"/>
  <c r="S21" i="2"/>
</calcChain>
</file>

<file path=xl/sharedStrings.xml><?xml version="1.0" encoding="utf-8"?>
<sst xmlns="http://schemas.openxmlformats.org/spreadsheetml/2006/main" count="166" uniqueCount="72">
  <si>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</si>
  <si>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</si>
  <si>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</si>
  <si>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</si>
  <si>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</si>
  <si>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</si>
  <si>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</si>
  <si>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</si>
  <si>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</si>
  <si>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</si>
  <si>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</si>
  <si>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</si>
  <si>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</si>
  <si>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</si>
  <si>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</si>
  <si>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</si>
  <si>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</si>
  <si>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</si>
  <si>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</si>
  <si>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</si>
  <si>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</si>
  <si>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</si>
  <si>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</si>
  <si>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</si>
  <si>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</si>
  <si>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</si>
  <si>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</si>
  <si>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</si>
  <si>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</si>
  <si>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003-014-003-0600</t>
  </si>
  <si>
    <t>WD</t>
  </si>
  <si>
    <t>03-ARM'S LENGTH</t>
  </si>
  <si>
    <t>4500</t>
  </si>
  <si>
    <t>L220/P767</t>
  </si>
  <si>
    <t>003-014-003-0610, 003-014-003-0620</t>
  </si>
  <si>
    <t>4500 LAKE SUPERIOR</t>
  </si>
  <si>
    <t>NOT INSPECTED</t>
  </si>
  <si>
    <t>402</t>
  </si>
  <si>
    <t>003-014-003-0610</t>
  </si>
  <si>
    <t>003-014-003-0620</t>
  </si>
  <si>
    <t>003-014-003-0630</t>
  </si>
  <si>
    <t>003-014-005-0400</t>
  </si>
  <si>
    <t>L220/P957</t>
  </si>
  <si>
    <t>003-017-017-0395</t>
  </si>
  <si>
    <t>L218/P150</t>
  </si>
  <si>
    <t>003-017-017-0396</t>
  </si>
  <si>
    <t>003-018-031-0500</t>
  </si>
  <si>
    <t>L220/P210</t>
  </si>
  <si>
    <t>003-020-032-0360</t>
  </si>
  <si>
    <t>29314 W SUPERIOR DUNES RD</t>
  </si>
  <si>
    <t>L217/P627</t>
  </si>
  <si>
    <t>003-020-032-0380</t>
  </si>
  <si>
    <t>29558 W SUPERIOR DUNES RD</t>
  </si>
  <si>
    <t>L218/P776</t>
  </si>
  <si>
    <t>003-020-032-0390</t>
  </si>
  <si>
    <t>L212/P331</t>
  </si>
  <si>
    <t>003-020-032-0395</t>
  </si>
  <si>
    <t>L214/P411</t>
  </si>
  <si>
    <t>003-020-032-0465</t>
  </si>
  <si>
    <t>L220/P801</t>
  </si>
  <si>
    <t>003-020-033-0330</t>
  </si>
  <si>
    <t>28395 E SUPERIOR DUNES RD</t>
  </si>
  <si>
    <t>L212/P8</t>
  </si>
  <si>
    <t>003-020-033-0340</t>
  </si>
  <si>
    <t>L212/P653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</si>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</sst>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7"/>
  <sheetViews>
    <sheetView tabSelected="1" topLeftCell="D1" workbookViewId="0">
      <selection activeCell="N34" sqref="N34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L2" s="2"/>
      <c r="BC2" s="2"/>
      <c r="BE2" s="2"/>
    </row>
    <row r="10" spans="1:64" x14ac:dyDescent="0.25">
      <c r="A10" t="s">
        <v>48</v>
      </c>
      <c r="B10" t="s">
        <v>49</v>
      </c>
      <c r="C10" s="24">
        <v>43994</v>
      </c>
      <c r="D10" s="14">
        <v>142500</v>
      </c>
      <c r="E10" t="s">
        <v>30</v>
      </c>
      <c r="F10" t="s">
        <v>31</v>
      </c>
      <c r="G10" s="14">
        <v>142500</v>
      </c>
      <c r="H10" s="14">
        <v>52200</v>
      </c>
      <c r="I10" s="19">
        <f>H10/G10*100</f>
        <v>36.631578947368418</v>
      </c>
      <c r="J10" s="14">
        <v>104397</v>
      </c>
      <c r="K10" s="14">
        <f>G10-0</f>
        <v>142500</v>
      </c>
      <c r="L10" s="14">
        <v>104397</v>
      </c>
      <c r="M10" s="29">
        <v>267.19</v>
      </c>
      <c r="N10" s="33">
        <v>0</v>
      </c>
      <c r="O10" s="38">
        <v>10.01</v>
      </c>
      <c r="P10" s="38">
        <v>10.01</v>
      </c>
      <c r="Q10" s="14">
        <f>K10/M10</f>
        <v>533.32834312661407</v>
      </c>
      <c r="R10" s="14">
        <f>K10/O10</f>
        <v>14235.764235764236</v>
      </c>
      <c r="S10" s="43">
        <f>K10/O10/43560</f>
        <v>0.32680817804784745</v>
      </c>
      <c r="T10" s="38">
        <v>267.19</v>
      </c>
      <c r="U10" s="5" t="s">
        <v>32</v>
      </c>
      <c r="V10" t="s">
        <v>50</v>
      </c>
      <c r="X10" t="s">
        <v>35</v>
      </c>
      <c r="Y10">
        <v>0</v>
      </c>
      <c r="Z10">
        <v>1</v>
      </c>
      <c r="AA10" t="s">
        <v>36</v>
      </c>
      <c r="AC10" s="6" t="s">
        <v>37</v>
      </c>
    </row>
    <row r="11" spans="1:64" x14ac:dyDescent="0.25">
      <c r="A11" t="s">
        <v>51</v>
      </c>
      <c r="B11" t="s">
        <v>52</v>
      </c>
      <c r="C11" s="24">
        <v>44064</v>
      </c>
      <c r="D11" s="14">
        <v>95000</v>
      </c>
      <c r="E11" t="s">
        <v>30</v>
      </c>
      <c r="F11" t="s">
        <v>31</v>
      </c>
      <c r="G11" s="14">
        <v>95000</v>
      </c>
      <c r="H11" s="14">
        <v>56200</v>
      </c>
      <c r="I11" s="19">
        <f>H11/G11*100</f>
        <v>59.15789473684211</v>
      </c>
      <c r="J11" s="14">
        <v>112425</v>
      </c>
      <c r="K11" s="14">
        <f>G11-0</f>
        <v>95000</v>
      </c>
      <c r="L11" s="14">
        <v>112425</v>
      </c>
      <c r="M11" s="29">
        <v>322.31</v>
      </c>
      <c r="N11" s="33">
        <v>0</v>
      </c>
      <c r="O11" s="38">
        <v>3.79</v>
      </c>
      <c r="P11" s="38">
        <v>3.79</v>
      </c>
      <c r="Q11" s="14">
        <f>K11/M11</f>
        <v>294.74729297880924</v>
      </c>
      <c r="R11" s="14">
        <f>K11/O11</f>
        <v>25065.963060686016</v>
      </c>
      <c r="S11" s="43">
        <f>K11/O11/43560</f>
        <v>0.57543533197167163</v>
      </c>
      <c r="T11" s="38">
        <v>322.31</v>
      </c>
      <c r="U11" s="5" t="s">
        <v>32</v>
      </c>
      <c r="V11" t="s">
        <v>53</v>
      </c>
      <c r="X11" t="s">
        <v>35</v>
      </c>
      <c r="Y11">
        <v>0</v>
      </c>
      <c r="Z11">
        <v>1</v>
      </c>
      <c r="AA11" t="s">
        <v>36</v>
      </c>
      <c r="AC11" s="6" t="s">
        <v>37</v>
      </c>
    </row>
    <row r="12" spans="1:64" x14ac:dyDescent="0.25">
      <c r="A12" t="s">
        <v>54</v>
      </c>
      <c r="C12" s="24">
        <v>43727</v>
      </c>
      <c r="D12" s="14">
        <v>75000</v>
      </c>
      <c r="E12" t="s">
        <v>30</v>
      </c>
      <c r="F12" t="s">
        <v>31</v>
      </c>
      <c r="G12" s="14">
        <v>75000</v>
      </c>
      <c r="H12" s="14">
        <v>67900</v>
      </c>
      <c r="I12" s="19">
        <f>H12/G12*100</f>
        <v>90.533333333333331</v>
      </c>
      <c r="J12" s="14">
        <v>96337</v>
      </c>
      <c r="K12" s="14">
        <f>G12-0</f>
        <v>75000</v>
      </c>
      <c r="L12" s="14">
        <v>96337</v>
      </c>
      <c r="M12" s="29">
        <v>272.80999800000001</v>
      </c>
      <c r="N12" s="33">
        <v>0</v>
      </c>
      <c r="O12" s="38">
        <v>3.79</v>
      </c>
      <c r="P12" s="38">
        <v>3.79</v>
      </c>
      <c r="Q12" s="14">
        <f>K12/M12</f>
        <v>274.91661064415973</v>
      </c>
      <c r="R12" s="14">
        <f>K12/O12</f>
        <v>19788.918205804748</v>
      </c>
      <c r="S12" s="43">
        <f>K12/O12/43560</f>
        <v>0.45429105155658284</v>
      </c>
      <c r="T12" s="38">
        <v>272.81</v>
      </c>
      <c r="U12" s="5" t="s">
        <v>32</v>
      </c>
      <c r="V12" t="s">
        <v>55</v>
      </c>
      <c r="X12" t="s">
        <v>35</v>
      </c>
      <c r="Y12">
        <v>0</v>
      </c>
      <c r="Z12">
        <v>1</v>
      </c>
      <c r="AA12" t="s">
        <v>36</v>
      </c>
      <c r="AC12" s="6" t="s">
        <v>37</v>
      </c>
    </row>
    <row r="13" spans="1:64" x14ac:dyDescent="0.25">
      <c r="A13" t="s">
        <v>56</v>
      </c>
      <c r="C13" s="24">
        <v>43885</v>
      </c>
      <c r="D13" s="14">
        <v>200000</v>
      </c>
      <c r="E13" t="s">
        <v>30</v>
      </c>
      <c r="F13" t="s">
        <v>31</v>
      </c>
      <c r="G13" s="14">
        <v>200000</v>
      </c>
      <c r="H13" s="14">
        <v>113200</v>
      </c>
      <c r="I13" s="19">
        <f>H13/G13*100</f>
        <v>56.599999999999994</v>
      </c>
      <c r="J13" s="14">
        <v>180778</v>
      </c>
      <c r="K13" s="14">
        <f>G13-0</f>
        <v>200000</v>
      </c>
      <c r="L13" s="14">
        <v>180778</v>
      </c>
      <c r="M13" s="29">
        <v>502.21</v>
      </c>
      <c r="N13" s="33">
        <v>0</v>
      </c>
      <c r="O13" s="38">
        <v>10.01</v>
      </c>
      <c r="P13" s="38">
        <v>10.01</v>
      </c>
      <c r="Q13" s="14">
        <f>K13/M13</f>
        <v>398.23978017164137</v>
      </c>
      <c r="R13" s="14">
        <f>K13/O13</f>
        <v>19980.019980019981</v>
      </c>
      <c r="S13" s="43">
        <f>K13/O13/43560</f>
        <v>0.45867814462855788</v>
      </c>
      <c r="T13" s="38">
        <v>502.21</v>
      </c>
      <c r="U13" s="5" t="s">
        <v>32</v>
      </c>
      <c r="V13" t="s">
        <v>57</v>
      </c>
      <c r="X13" t="s">
        <v>35</v>
      </c>
      <c r="Y13">
        <v>0</v>
      </c>
      <c r="Z13">
        <v>1</v>
      </c>
      <c r="AA13" t="s">
        <v>36</v>
      </c>
      <c r="AC13" s="6" t="s">
        <v>37</v>
      </c>
    </row>
    <row r="14" spans="1:64" x14ac:dyDescent="0.25">
      <c r="A14" t="s">
        <v>58</v>
      </c>
      <c r="C14" s="24">
        <v>44170</v>
      </c>
      <c r="D14" s="14">
        <v>144000</v>
      </c>
      <c r="E14" t="s">
        <v>30</v>
      </c>
      <c r="F14" t="s">
        <v>31</v>
      </c>
      <c r="G14" s="14">
        <v>144000</v>
      </c>
      <c r="H14" s="14">
        <v>45100</v>
      </c>
      <c r="I14" s="19">
        <f>H14/G14*100</f>
        <v>31.319444444444443</v>
      </c>
      <c r="J14" s="14">
        <v>90799</v>
      </c>
      <c r="K14" s="14">
        <f>G14-0</f>
        <v>144000</v>
      </c>
      <c r="L14" s="14">
        <v>90799</v>
      </c>
      <c r="M14" s="29">
        <v>225.35</v>
      </c>
      <c r="N14" s="33">
        <v>0</v>
      </c>
      <c r="O14" s="38">
        <v>10.01</v>
      </c>
      <c r="P14" s="38">
        <v>10.01</v>
      </c>
      <c r="Q14" s="14">
        <f>K14/M14</f>
        <v>639.00599068116264</v>
      </c>
      <c r="R14" s="14">
        <f>K14/O14</f>
        <v>14385.614385614386</v>
      </c>
      <c r="S14" s="43">
        <f>K14/O14/43560</f>
        <v>0.33024826413256164</v>
      </c>
      <c r="T14" s="38">
        <v>225.35</v>
      </c>
      <c r="U14" s="5" t="s">
        <v>32</v>
      </c>
      <c r="V14" t="s">
        <v>59</v>
      </c>
      <c r="X14" t="s">
        <v>35</v>
      </c>
      <c r="Y14">
        <v>0</v>
      </c>
      <c r="Z14">
        <v>1</v>
      </c>
      <c r="AA14" t="s">
        <v>36</v>
      </c>
      <c r="AC14" s="6" t="s">
        <v>37</v>
      </c>
    </row>
    <row r="15" spans="1:64" x14ac:dyDescent="0.25">
      <c r="A15" t="s">
        <v>60</v>
      </c>
      <c r="B15" t="s">
        <v>61</v>
      </c>
      <c r="C15" s="24">
        <v>43707</v>
      </c>
      <c r="D15" s="14">
        <v>117000</v>
      </c>
      <c r="E15" t="s">
        <v>30</v>
      </c>
      <c r="F15" t="s">
        <v>31</v>
      </c>
      <c r="G15" s="14">
        <v>117000</v>
      </c>
      <c r="H15" s="14">
        <v>80900</v>
      </c>
      <c r="I15" s="19">
        <f>H15/G15*100</f>
        <v>69.145299145299148</v>
      </c>
      <c r="J15" s="14">
        <v>161776</v>
      </c>
      <c r="K15" s="14">
        <f>G15-0</f>
        <v>117000</v>
      </c>
      <c r="L15" s="14">
        <v>161776</v>
      </c>
      <c r="M15" s="29">
        <v>288.432098</v>
      </c>
      <c r="N15" s="33">
        <v>0</v>
      </c>
      <c r="O15" s="38">
        <v>10.01</v>
      </c>
      <c r="P15" s="38">
        <v>10.01</v>
      </c>
      <c r="Q15" s="14">
        <f>K15/M15</f>
        <v>405.64139986944173</v>
      </c>
      <c r="R15" s="14">
        <f>K15/O15</f>
        <v>11688.311688311689</v>
      </c>
      <c r="S15" s="43">
        <f>K15/O15/43560</f>
        <v>0.26832671460770635</v>
      </c>
      <c r="T15" s="38">
        <v>316.08</v>
      </c>
      <c r="U15" s="5" t="s">
        <v>32</v>
      </c>
      <c r="V15" t="s">
        <v>62</v>
      </c>
      <c r="X15" t="s">
        <v>35</v>
      </c>
      <c r="Y15">
        <v>0</v>
      </c>
      <c r="Z15">
        <v>0</v>
      </c>
      <c r="AA15" t="s">
        <v>36</v>
      </c>
      <c r="AC15" s="6" t="s">
        <v>37</v>
      </c>
    </row>
    <row r="16" spans="1:64" ht="15.75" thickBot="1" x14ac:dyDescent="0.3">
      <c r="A16" t="s">
        <v>63</v>
      </c>
      <c r="C16" s="24">
        <v>43748</v>
      </c>
      <c r="D16" s="14">
        <v>105000</v>
      </c>
      <c r="E16" t="s">
        <v>30</v>
      </c>
      <c r="F16" t="s">
        <v>31</v>
      </c>
      <c r="G16" s="14">
        <v>105000</v>
      </c>
      <c r="H16" s="14">
        <v>78600</v>
      </c>
      <c r="I16" s="19">
        <f>H16/G16*100</f>
        <v>74.857142857142861</v>
      </c>
      <c r="J16" s="14">
        <v>116165</v>
      </c>
      <c r="K16" s="14">
        <f>G16-0</f>
        <v>105000</v>
      </c>
      <c r="L16" s="14">
        <v>116165</v>
      </c>
      <c r="M16" s="29">
        <v>303.39999399999999</v>
      </c>
      <c r="N16" s="33">
        <v>0</v>
      </c>
      <c r="O16" s="38">
        <v>10.01</v>
      </c>
      <c r="P16" s="38">
        <v>10.01</v>
      </c>
      <c r="Q16" s="14">
        <f>K16/M16</f>
        <v>346.07779194616597</v>
      </c>
      <c r="R16" s="14">
        <f>K16/O16</f>
        <v>10489.510489510491</v>
      </c>
      <c r="S16" s="43">
        <f>K16/O16/43560</f>
        <v>0.2408060259299929</v>
      </c>
      <c r="T16" s="38">
        <v>303.39999999999998</v>
      </c>
      <c r="U16" s="5" t="s">
        <v>32</v>
      </c>
      <c r="V16" t="s">
        <v>64</v>
      </c>
      <c r="X16" t="s">
        <v>35</v>
      </c>
      <c r="Y16">
        <v>0</v>
      </c>
      <c r="Z16">
        <v>1</v>
      </c>
      <c r="AA16" t="s">
        <v>36</v>
      </c>
      <c r="AC16" s="6" t="s">
        <v>37</v>
      </c>
    </row>
    <row r="17" spans="1:29" ht="15.75" thickTop="1" x14ac:dyDescent="0.25">
      <c r="A17" s="7"/>
      <c r="B17" s="7"/>
      <c r="C17" s="25" t="s">
        <v>65</v>
      </c>
      <c r="D17" s="15">
        <f>+SUM(D2:D16)</f>
        <v>878500</v>
      </c>
      <c r="E17" s="7"/>
      <c r="F17" s="7"/>
      <c r="G17" s="15">
        <f>+SUM(G2:G16)</f>
        <v>878500</v>
      </c>
      <c r="H17" s="15">
        <f>+SUM(H2:H16)</f>
        <v>494100</v>
      </c>
      <c r="I17" s="20"/>
      <c r="J17" s="15">
        <f>+SUM(J2:J16)</f>
        <v>862677</v>
      </c>
      <c r="K17" s="15">
        <f>+SUM(K2:K16)</f>
        <v>878500</v>
      </c>
      <c r="L17" s="15">
        <f>+SUM(L2:L16)</f>
        <v>862677</v>
      </c>
      <c r="M17" s="30">
        <f>+SUM(M2:M16)</f>
        <v>2181.7020899999998</v>
      </c>
      <c r="N17" s="34"/>
      <c r="O17" s="39">
        <f>+SUM(O2:O16)</f>
        <v>57.629999999999995</v>
      </c>
      <c r="P17" s="39">
        <f>+SUM(P2:P16)</f>
        <v>57.629999999999995</v>
      </c>
      <c r="Q17" s="15"/>
      <c r="R17" s="15"/>
      <c r="S17" s="44"/>
      <c r="T17" s="39"/>
      <c r="U17" s="8"/>
      <c r="V17" s="7"/>
      <c r="W17" s="7"/>
      <c r="X17" s="7"/>
      <c r="Y17" s="7"/>
      <c r="Z17" s="7"/>
      <c r="AA17" s="7"/>
      <c r="AB17" s="7"/>
      <c r="AC17" s="7"/>
    </row>
    <row r="18" spans="1:29" x14ac:dyDescent="0.25">
      <c r="A18" s="9"/>
      <c r="B18" s="9"/>
      <c r="C18" s="26"/>
      <c r="D18" s="16"/>
      <c r="E18" s="9"/>
      <c r="F18" s="9"/>
      <c r="G18" s="16"/>
      <c r="H18" s="16" t="s">
        <v>66</v>
      </c>
      <c r="I18" s="21">
        <f>H17/G17*100</f>
        <v>56.243597040409789</v>
      </c>
      <c r="J18" s="16"/>
      <c r="K18" s="16"/>
      <c r="L18" s="16" t="s">
        <v>67</v>
      </c>
      <c r="M18" s="31"/>
      <c r="N18" s="35"/>
      <c r="O18" s="40" t="s">
        <v>67</v>
      </c>
      <c r="P18" s="40"/>
      <c r="Q18" s="16"/>
      <c r="R18" s="16" t="s">
        <v>67</v>
      </c>
      <c r="S18" s="45"/>
      <c r="T18" s="40"/>
      <c r="U18" s="10"/>
      <c r="V18" s="9"/>
      <c r="W18" s="9"/>
      <c r="X18" s="9"/>
      <c r="Y18" s="9"/>
      <c r="Z18" s="9"/>
      <c r="AA18" s="9"/>
      <c r="AB18" s="9"/>
      <c r="AC18" s="9"/>
    </row>
    <row r="19" spans="1:29" x14ac:dyDescent="0.25">
      <c r="A19" s="11"/>
      <c r="B19" s="11"/>
      <c r="C19" s="27"/>
      <c r="D19" s="17"/>
      <c r="E19" s="11"/>
      <c r="F19" s="11"/>
      <c r="G19" s="17"/>
      <c r="H19" s="17" t="s">
        <v>68</v>
      </c>
      <c r="I19" s="22">
        <f>STDEV(I2:I16)</f>
        <v>20.885170130306541</v>
      </c>
      <c r="J19" s="17"/>
      <c r="K19" s="17"/>
      <c r="L19" s="17" t="s">
        <v>69</v>
      </c>
      <c r="M19" s="47">
        <f>K17/M17</f>
        <v>402.66725875483763</v>
      </c>
      <c r="N19" s="36"/>
      <c r="O19" s="41" t="s">
        <v>70</v>
      </c>
      <c r="P19" s="41">
        <f>K17/O17</f>
        <v>15243.796633697728</v>
      </c>
      <c r="Q19" s="17"/>
      <c r="R19" s="17" t="s">
        <v>71</v>
      </c>
      <c r="S19" s="46">
        <f>K17/O17/43560</f>
        <v>0.34994941766982846</v>
      </c>
      <c r="T19" s="41"/>
      <c r="U19" s="12"/>
      <c r="V19" s="11"/>
      <c r="W19" s="11"/>
      <c r="X19" s="11"/>
      <c r="Y19" s="11"/>
      <c r="Z19" s="11"/>
      <c r="AA19" s="11"/>
      <c r="AB19" s="11"/>
      <c r="AC19" s="11"/>
    </row>
    <row r="20" spans="1:29" x14ac:dyDescent="0.25">
      <c r="A20" t="s">
        <v>29</v>
      </c>
      <c r="C20" s="24">
        <v>44165</v>
      </c>
      <c r="D20" s="14">
        <v>60000</v>
      </c>
      <c r="E20" t="s">
        <v>30</v>
      </c>
      <c r="F20" t="s">
        <v>31</v>
      </c>
      <c r="G20" s="14">
        <v>60000</v>
      </c>
      <c r="H20" s="14">
        <v>59400</v>
      </c>
      <c r="I20" s="19">
        <f>H20/G20*100</f>
        <v>99</v>
      </c>
      <c r="J20" s="14">
        <v>117581</v>
      </c>
      <c r="K20" s="14">
        <f>G20-0</f>
        <v>60000</v>
      </c>
      <c r="L20" s="14">
        <v>117581</v>
      </c>
      <c r="M20" s="29">
        <v>300</v>
      </c>
      <c r="N20" s="33">
        <v>0</v>
      </c>
      <c r="O20" s="38">
        <v>4.4530000000000003</v>
      </c>
      <c r="P20" s="38">
        <v>1.4730000000000001</v>
      </c>
      <c r="Q20" s="14">
        <f>K20/M20</f>
        <v>200</v>
      </c>
      <c r="R20" s="14">
        <f>K20/O20</f>
        <v>13474.06242982259</v>
      </c>
      <c r="S20" s="43">
        <f>K20/O20/43560</f>
        <v>0.30932191069381521</v>
      </c>
      <c r="T20" s="38">
        <v>300</v>
      </c>
      <c r="U20" s="5" t="s">
        <v>32</v>
      </c>
      <c r="V20" t="s">
        <v>33</v>
      </c>
      <c r="W20" t="s">
        <v>34</v>
      </c>
      <c r="X20" t="s">
        <v>35</v>
      </c>
      <c r="Y20">
        <v>0</v>
      </c>
      <c r="Z20">
        <v>0</v>
      </c>
      <c r="AA20" t="s">
        <v>36</v>
      </c>
      <c r="AC20" s="6" t="s">
        <v>37</v>
      </c>
    </row>
    <row r="21" spans="1:29" x14ac:dyDescent="0.25">
      <c r="A21" t="s">
        <v>38</v>
      </c>
      <c r="C21" s="24">
        <v>44165</v>
      </c>
      <c r="D21" s="14">
        <v>60000</v>
      </c>
      <c r="E21" t="s">
        <v>30</v>
      </c>
      <c r="F21" t="s">
        <v>31</v>
      </c>
      <c r="G21" s="14">
        <v>60000</v>
      </c>
      <c r="H21" s="14">
        <v>59400</v>
      </c>
      <c r="I21" s="19">
        <f>H21/G21*100</f>
        <v>99</v>
      </c>
      <c r="J21" s="14">
        <v>117581</v>
      </c>
      <c r="K21" s="14">
        <f>G21-0</f>
        <v>60000</v>
      </c>
      <c r="L21" s="14">
        <v>117581</v>
      </c>
      <c r="M21" s="29">
        <v>300</v>
      </c>
      <c r="N21" s="33">
        <v>0</v>
      </c>
      <c r="O21" s="38">
        <v>4.4530000000000003</v>
      </c>
      <c r="P21" s="38">
        <v>1.4850000000000001</v>
      </c>
      <c r="Q21" s="14">
        <f>K21/M21</f>
        <v>200</v>
      </c>
      <c r="R21" s="14">
        <f>K21/O21</f>
        <v>13474.06242982259</v>
      </c>
      <c r="S21" s="43">
        <f>K21/O21/43560</f>
        <v>0.30932191069381521</v>
      </c>
      <c r="T21" s="38">
        <v>300</v>
      </c>
      <c r="U21" s="5" t="s">
        <v>32</v>
      </c>
      <c r="V21" t="s">
        <v>33</v>
      </c>
      <c r="W21" t="s">
        <v>34</v>
      </c>
      <c r="X21" t="s">
        <v>35</v>
      </c>
      <c r="Y21">
        <v>0</v>
      </c>
      <c r="Z21">
        <v>0</v>
      </c>
      <c r="AA21" t="s">
        <v>36</v>
      </c>
      <c r="AC21" s="6" t="s">
        <v>37</v>
      </c>
    </row>
    <row r="22" spans="1:29" x14ac:dyDescent="0.25">
      <c r="A22" t="s">
        <v>39</v>
      </c>
      <c r="C22" s="24">
        <v>44165</v>
      </c>
      <c r="D22" s="14">
        <v>60000</v>
      </c>
      <c r="E22" t="s">
        <v>30</v>
      </c>
      <c r="F22" t="s">
        <v>31</v>
      </c>
      <c r="G22" s="14">
        <v>60000</v>
      </c>
      <c r="H22" s="14">
        <v>0</v>
      </c>
      <c r="I22" s="19">
        <f>H22/G22*100</f>
        <v>0</v>
      </c>
      <c r="J22" s="14">
        <v>117581</v>
      </c>
      <c r="K22" s="14">
        <f>G22-0</f>
        <v>60000</v>
      </c>
      <c r="L22" s="14">
        <v>117581</v>
      </c>
      <c r="M22" s="29">
        <v>300</v>
      </c>
      <c r="N22" s="33">
        <v>0</v>
      </c>
      <c r="O22" s="38">
        <v>4.4530000000000003</v>
      </c>
      <c r="P22" s="38">
        <v>1.4950000000000001</v>
      </c>
      <c r="Q22" s="14">
        <f>K22/M22</f>
        <v>200</v>
      </c>
      <c r="R22" s="14">
        <f>K22/O22</f>
        <v>13474.06242982259</v>
      </c>
      <c r="S22" s="43">
        <f>K22/O22/43560</f>
        <v>0.30932191069381521</v>
      </c>
      <c r="T22" s="38">
        <v>300</v>
      </c>
      <c r="U22" s="5" t="s">
        <v>32</v>
      </c>
      <c r="V22" t="s">
        <v>33</v>
      </c>
      <c r="W22" t="s">
        <v>34</v>
      </c>
      <c r="X22" t="s">
        <v>35</v>
      </c>
      <c r="Y22">
        <v>0</v>
      </c>
      <c r="Z22">
        <v>0</v>
      </c>
      <c r="AA22" t="s">
        <v>36</v>
      </c>
      <c r="AC22" s="6" t="s">
        <v>37</v>
      </c>
    </row>
    <row r="23" spans="1:29" x14ac:dyDescent="0.25">
      <c r="A23" t="s">
        <v>40</v>
      </c>
      <c r="C23" s="24">
        <v>44165</v>
      </c>
      <c r="D23" s="14">
        <v>60000</v>
      </c>
      <c r="E23" t="s">
        <v>30</v>
      </c>
      <c r="F23" t="s">
        <v>31</v>
      </c>
      <c r="G23" s="14">
        <v>60000</v>
      </c>
      <c r="H23" s="14">
        <v>0</v>
      </c>
      <c r="I23" s="19">
        <f>H23/G23*100</f>
        <v>0</v>
      </c>
      <c r="J23" s="14">
        <v>39214</v>
      </c>
      <c r="K23" s="14">
        <f>G23-0</f>
        <v>60000</v>
      </c>
      <c r="L23" s="14">
        <v>39214</v>
      </c>
      <c r="M23" s="29">
        <v>100</v>
      </c>
      <c r="N23" s="33">
        <v>0</v>
      </c>
      <c r="O23" s="38">
        <v>1.5089999999999999</v>
      </c>
      <c r="P23" s="38">
        <v>1.5089999999999999</v>
      </c>
      <c r="Q23" s="14">
        <f>K23/M23</f>
        <v>600</v>
      </c>
      <c r="R23" s="14">
        <f>K23/O23</f>
        <v>39761.431411530815</v>
      </c>
      <c r="S23" s="43">
        <f>K23/O23/43560</f>
        <v>0.91279686436021157</v>
      </c>
      <c r="T23" s="38">
        <v>100</v>
      </c>
      <c r="U23" s="5" t="s">
        <v>32</v>
      </c>
      <c r="V23" t="s">
        <v>33</v>
      </c>
      <c r="X23" t="s">
        <v>35</v>
      </c>
      <c r="Y23">
        <v>0</v>
      </c>
      <c r="Z23">
        <v>0</v>
      </c>
      <c r="AA23" t="s">
        <v>36</v>
      </c>
      <c r="AC23" s="6" t="s">
        <v>37</v>
      </c>
    </row>
    <row r="24" spans="1:29" x14ac:dyDescent="0.25">
      <c r="A24" t="s">
        <v>41</v>
      </c>
      <c r="C24" s="24">
        <v>44183</v>
      </c>
      <c r="D24" s="14">
        <v>135000</v>
      </c>
      <c r="E24" t="s">
        <v>30</v>
      </c>
      <c r="F24" t="s">
        <v>31</v>
      </c>
      <c r="G24" s="14">
        <v>135000</v>
      </c>
      <c r="H24" s="14">
        <v>112200</v>
      </c>
      <c r="I24" s="19">
        <f>H24/G24*100</f>
        <v>83.111111111111114</v>
      </c>
      <c r="J24" s="14">
        <v>224400</v>
      </c>
      <c r="K24" s="14">
        <f>G24-0</f>
        <v>135000</v>
      </c>
      <c r="L24" s="14">
        <v>224400</v>
      </c>
      <c r="M24" s="29">
        <v>660</v>
      </c>
      <c r="N24" s="33">
        <v>910.79998799999998</v>
      </c>
      <c r="O24" s="38">
        <v>13.8</v>
      </c>
      <c r="P24" s="38">
        <v>13.8</v>
      </c>
      <c r="Q24" s="14">
        <f>K24/M24</f>
        <v>204.54545454545453</v>
      </c>
      <c r="R24" s="14">
        <f>K24/O24</f>
        <v>9782.608695652174</v>
      </c>
      <c r="S24" s="43">
        <f>K24/O24/43560</f>
        <v>0.22457779374775422</v>
      </c>
      <c r="T24" s="38">
        <v>660</v>
      </c>
      <c r="U24" s="5" t="s">
        <v>32</v>
      </c>
      <c r="V24" t="s">
        <v>42</v>
      </c>
      <c r="X24" t="s">
        <v>35</v>
      </c>
      <c r="Y24">
        <v>0</v>
      </c>
      <c r="Z24">
        <v>0</v>
      </c>
      <c r="AA24" t="s">
        <v>36</v>
      </c>
      <c r="AC24" s="6" t="s">
        <v>37</v>
      </c>
    </row>
    <row r="25" spans="1:29" x14ac:dyDescent="0.25">
      <c r="A25" t="s">
        <v>43</v>
      </c>
      <c r="C25" s="24">
        <v>44042</v>
      </c>
      <c r="D25" s="14">
        <v>44000</v>
      </c>
      <c r="E25" t="s">
        <v>30</v>
      </c>
      <c r="F25" t="s">
        <v>31</v>
      </c>
      <c r="G25" s="14">
        <v>44000</v>
      </c>
      <c r="H25" s="14">
        <v>17000</v>
      </c>
      <c r="I25" s="19">
        <f>H25/G25*100</f>
        <v>38.636363636363633</v>
      </c>
      <c r="J25" s="14">
        <v>68000</v>
      </c>
      <c r="K25" s="14">
        <f>G25-0</f>
        <v>44000</v>
      </c>
      <c r="L25" s="14">
        <v>68000</v>
      </c>
      <c r="M25" s="29">
        <v>200</v>
      </c>
      <c r="N25" s="33">
        <v>1076</v>
      </c>
      <c r="O25" s="38">
        <v>2.4700000000000002</v>
      </c>
      <c r="P25" s="38">
        <v>1.2370000000000001</v>
      </c>
      <c r="Q25" s="14">
        <f>K25/M25</f>
        <v>220</v>
      </c>
      <c r="R25" s="14">
        <f>K25/O25</f>
        <v>17813.765182186235</v>
      </c>
      <c r="S25" s="43">
        <f>K25/O25/43560</f>
        <v>0.40894777736882998</v>
      </c>
      <c r="T25" s="38">
        <v>200</v>
      </c>
      <c r="U25" s="5" t="s">
        <v>32</v>
      </c>
      <c r="V25" t="s">
        <v>44</v>
      </c>
      <c r="W25" t="s">
        <v>45</v>
      </c>
      <c r="X25" t="s">
        <v>35</v>
      </c>
      <c r="Y25">
        <v>0</v>
      </c>
      <c r="Z25">
        <v>0</v>
      </c>
      <c r="AA25" t="s">
        <v>36</v>
      </c>
      <c r="AC25" s="6" t="s">
        <v>37</v>
      </c>
    </row>
    <row r="26" spans="1:29" x14ac:dyDescent="0.25">
      <c r="A26" t="s">
        <v>45</v>
      </c>
      <c r="C26" s="24">
        <v>44042</v>
      </c>
      <c r="D26" s="14">
        <v>44000</v>
      </c>
      <c r="E26" t="s">
        <v>30</v>
      </c>
      <c r="F26" t="s">
        <v>31</v>
      </c>
      <c r="G26" s="14">
        <v>44000</v>
      </c>
      <c r="H26" s="14">
        <v>17000</v>
      </c>
      <c r="I26" s="19">
        <f>H26/G26*100</f>
        <v>38.636363636363633</v>
      </c>
      <c r="J26" s="14">
        <v>68000</v>
      </c>
      <c r="K26" s="14">
        <f>G26-0</f>
        <v>44000</v>
      </c>
      <c r="L26" s="14">
        <v>68000</v>
      </c>
      <c r="M26" s="29">
        <v>200</v>
      </c>
      <c r="N26" s="33">
        <v>1076</v>
      </c>
      <c r="O26" s="38">
        <v>2.4700000000000002</v>
      </c>
      <c r="P26" s="38">
        <v>1.2330000000000001</v>
      </c>
      <c r="Q26" s="14">
        <f>K26/M26</f>
        <v>220</v>
      </c>
      <c r="R26" s="14">
        <f>K26/O26</f>
        <v>17813.765182186235</v>
      </c>
      <c r="S26" s="43">
        <f>K26/O26/43560</f>
        <v>0.40894777736882998</v>
      </c>
      <c r="T26" s="38">
        <v>200</v>
      </c>
      <c r="U26" s="5" t="s">
        <v>32</v>
      </c>
      <c r="V26" t="s">
        <v>44</v>
      </c>
      <c r="W26" t="s">
        <v>43</v>
      </c>
      <c r="X26" t="s">
        <v>35</v>
      </c>
      <c r="Y26">
        <v>0</v>
      </c>
      <c r="Z26">
        <v>0</v>
      </c>
      <c r="AA26" t="s">
        <v>36</v>
      </c>
      <c r="AC26" s="6" t="s">
        <v>37</v>
      </c>
    </row>
    <row r="27" spans="1:29" x14ac:dyDescent="0.25">
      <c r="A27" t="s">
        <v>46</v>
      </c>
      <c r="C27" s="24">
        <v>44130</v>
      </c>
      <c r="D27" s="14">
        <v>59000</v>
      </c>
      <c r="E27" t="s">
        <v>30</v>
      </c>
      <c r="F27" t="s">
        <v>31</v>
      </c>
      <c r="G27" s="14">
        <v>59000</v>
      </c>
      <c r="H27" s="14">
        <v>25400</v>
      </c>
      <c r="I27" s="19">
        <f>H27/G27*100</f>
        <v>43.050847457627114</v>
      </c>
      <c r="J27" s="14">
        <v>50880</v>
      </c>
      <c r="K27" s="14">
        <f>G27-0</f>
        <v>59000</v>
      </c>
      <c r="L27" s="14">
        <v>50880</v>
      </c>
      <c r="M27" s="29">
        <v>132</v>
      </c>
      <c r="N27" s="33">
        <v>660</v>
      </c>
      <c r="O27" s="38">
        <v>2</v>
      </c>
      <c r="P27" s="38">
        <v>2</v>
      </c>
      <c r="Q27" s="14">
        <f>K27/M27</f>
        <v>446.969696969697</v>
      </c>
      <c r="R27" s="14">
        <f>K27/O27</f>
        <v>29500</v>
      </c>
      <c r="S27" s="43">
        <f>K27/O27/43560</f>
        <v>0.67722681359045001</v>
      </c>
      <c r="T27" s="38">
        <v>132</v>
      </c>
      <c r="U27" s="5" t="s">
        <v>32</v>
      </c>
      <c r="V27" t="s">
        <v>47</v>
      </c>
      <c r="X27" t="s">
        <v>35</v>
      </c>
      <c r="Y27">
        <v>0</v>
      </c>
      <c r="Z27">
        <v>0</v>
      </c>
      <c r="AA27" t="s">
        <v>36</v>
      </c>
      <c r="AC27" s="6" t="s">
        <v>37</v>
      </c>
    </row>
  </sheetData>
  <conditionalFormatting sqref="A10:AC16 A20:AC27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2022-02-10T21:39:54Z</dcterms:created>
  <dcterms:modified xsi:type="dcterms:W3CDTF">2022-02-10T21:43:43Z</dcterms:modified>
</cp:coreProperties>
</file>