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2022 Land Analysis Reports\"/>
    </mc:Choice>
  </mc:AlternateContent>
  <bookViews>
    <workbookView xWindow="0" yWindow="0" windowWidth="24195" windowHeight="11970"/>
  </bookViews>
  <sheets>
    <sheet name="Land Analysi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" l="1"/>
  <c r="P5" i="2"/>
  <c r="O5" i="2"/>
  <c r="L5" i="2"/>
  <c r="K5" i="2"/>
  <c r="J5" i="2"/>
  <c r="H5" i="2"/>
  <c r="G5" i="2"/>
  <c r="D5" i="2"/>
  <c r="I2" i="2"/>
  <c r="K2" i="2"/>
  <c r="Q2" i="2" s="1"/>
  <c r="S2" i="2"/>
  <c r="I9" i="2"/>
  <c r="K9" i="2"/>
  <c r="S9" i="2" s="1"/>
  <c r="I3" i="2"/>
  <c r="K3" i="2"/>
  <c r="Q3" i="2" s="1"/>
  <c r="R3" i="2"/>
  <c r="S3" i="2" l="1"/>
  <c r="R9" i="2"/>
  <c r="Q9" i="2"/>
  <c r="R2" i="2"/>
  <c r="I6" i="2" l="1"/>
  <c r="P7" i="2"/>
  <c r="S7" i="2"/>
  <c r="M7" i="2"/>
  <c r="I7" i="2"/>
</calcChain>
</file>

<file path=xl/sharedStrings.xml><?xml version="1.0" encoding="utf-8"?>
<sst xmlns="http://schemas.openxmlformats.org/spreadsheetml/2006/main" count="63" uniqueCount="51">
  <si>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</si>
  <si>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</si>
  <si>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</si>
  <si>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</si>
  <si>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</si>
  <si>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</si>
  <si>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</si>
  <si>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</si>
  <si>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</si>
  <si>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</si>
  <si>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</si>
  <si>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</si>
  <si>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</si>
  <si>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</si>
  <si>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</si>
  <si>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</si>
  <si>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</si>
  <si>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</si>
  <si>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</si>
  <si>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</si>
  <si>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</si>
  <si>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</si>
  <si>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</si>
  <si>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</si>
  <si>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</si>
  <si>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</si>
  <si>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</si>
  <si>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</si>
  <si>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</si>
  <si>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003-006-006-2600</t>
  </si>
  <si>
    <t>WD</t>
  </si>
  <si>
    <t>03-ARM'S LENGTH</t>
  </si>
  <si>
    <t>4100</t>
  </si>
  <si>
    <t>L217/P201</t>
  </si>
  <si>
    <t>4070 CO RD 407-PINE STUMP</t>
  </si>
  <si>
    <t>NOT INSPECTED</t>
  </si>
  <si>
    <t>402</t>
  </si>
  <si>
    <t>003-006-007-0210</t>
  </si>
  <si>
    <t>4000</t>
  </si>
  <si>
    <t>L217/P998</t>
  </si>
  <si>
    <t>003-006-018-1200</t>
  </si>
  <si>
    <t>16089 CO RD 505</t>
  </si>
  <si>
    <t>QC</t>
  </si>
  <si>
    <t>L211/P1066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</si>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</sst>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9" formatCode="&quot;$&quot;#,##0.0_);[Red]\(&quot;$&quot;#,##0.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9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"/>
  <sheetViews>
    <sheetView tabSelected="1" topLeftCell="E1" workbookViewId="0">
      <selection activeCell="M7" sqref="M7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29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29</v>
      </c>
      <c r="C2" s="24">
        <v>43945</v>
      </c>
      <c r="D2" s="14">
        <v>4200</v>
      </c>
      <c r="E2" t="s">
        <v>30</v>
      </c>
      <c r="F2" t="s">
        <v>31</v>
      </c>
      <c r="G2" s="14">
        <v>4200</v>
      </c>
      <c r="H2" s="14">
        <v>1500</v>
      </c>
      <c r="I2" s="19">
        <f>H2/G2*100</f>
        <v>35.714285714285715</v>
      </c>
      <c r="J2" s="14">
        <v>3000</v>
      </c>
      <c r="K2" s="14">
        <f>G2-0</f>
        <v>4200</v>
      </c>
      <c r="L2" s="14">
        <v>3000</v>
      </c>
      <c r="M2" s="29">
        <v>60</v>
      </c>
      <c r="N2" s="33">
        <v>500</v>
      </c>
      <c r="O2" s="38">
        <v>0.68899999999999995</v>
      </c>
      <c r="P2" s="38">
        <v>0.68899999999999995</v>
      </c>
      <c r="Q2" s="14">
        <f>K2/M2</f>
        <v>70</v>
      </c>
      <c r="R2" s="14">
        <f>K2/O2</f>
        <v>6095.7910014513791</v>
      </c>
      <c r="S2" s="43">
        <f>K2/O2/43560</f>
        <v>0.13994010563478831</v>
      </c>
      <c r="T2" s="38">
        <v>60</v>
      </c>
      <c r="U2" s="5" t="s">
        <v>32</v>
      </c>
      <c r="V2" t="s">
        <v>33</v>
      </c>
      <c r="X2" t="s">
        <v>34</v>
      </c>
      <c r="Y2">
        <v>0</v>
      </c>
      <c r="Z2">
        <v>1</v>
      </c>
      <c r="AA2" t="s">
        <v>35</v>
      </c>
      <c r="AC2" s="6" t="s">
        <v>36</v>
      </c>
      <c r="AL2" s="2"/>
      <c r="BC2" s="2"/>
      <c r="BE2" s="2"/>
    </row>
    <row r="3" spans="1:64" x14ac:dyDescent="0.25">
      <c r="A3" t="s">
        <v>40</v>
      </c>
      <c r="B3" t="s">
        <v>41</v>
      </c>
      <c r="C3" s="24">
        <v>43706</v>
      </c>
      <c r="D3" s="14">
        <v>20000</v>
      </c>
      <c r="E3" t="s">
        <v>42</v>
      </c>
      <c r="F3" t="s">
        <v>31</v>
      </c>
      <c r="G3" s="14">
        <v>20000</v>
      </c>
      <c r="H3" s="14">
        <v>15000</v>
      </c>
      <c r="I3" s="19">
        <f>H3/G3*100</f>
        <v>75</v>
      </c>
      <c r="J3" s="14">
        <v>30000</v>
      </c>
      <c r="K3" s="14">
        <f>G3-0</f>
        <v>20000</v>
      </c>
      <c r="L3" s="14">
        <v>30000</v>
      </c>
      <c r="M3" s="29">
        <v>600</v>
      </c>
      <c r="N3" s="33">
        <v>325</v>
      </c>
      <c r="O3" s="38">
        <v>4.4770000000000003</v>
      </c>
      <c r="P3" s="38">
        <v>4.4770000000000003</v>
      </c>
      <c r="Q3" s="14">
        <f>K3/M3</f>
        <v>33.333333333333336</v>
      </c>
      <c r="R3" s="14">
        <f>K3/O3</f>
        <v>4467.2771945499217</v>
      </c>
      <c r="S3" s="43">
        <f>K3/O3/43560</f>
        <v>0.10255457287763824</v>
      </c>
      <c r="T3" s="38">
        <v>600</v>
      </c>
      <c r="U3" s="5" t="s">
        <v>32</v>
      </c>
      <c r="V3" t="s">
        <v>43</v>
      </c>
      <c r="X3" t="s">
        <v>34</v>
      </c>
      <c r="Y3">
        <v>0</v>
      </c>
      <c r="Z3">
        <v>0</v>
      </c>
      <c r="AA3" t="s">
        <v>35</v>
      </c>
      <c r="AC3" s="6" t="s">
        <v>36</v>
      </c>
    </row>
    <row r="4" spans="1:64" ht="15.75" thickBot="1" x14ac:dyDescent="0.3"/>
    <row r="5" spans="1:64" ht="15.75" thickTop="1" x14ac:dyDescent="0.25">
      <c r="A5" s="7"/>
      <c r="B5" s="7"/>
      <c r="C5" s="25" t="s">
        <v>44</v>
      </c>
      <c r="D5" s="15">
        <f>+SUM(D2:D4)</f>
        <v>24200</v>
      </c>
      <c r="E5" s="7"/>
      <c r="F5" s="7"/>
      <c r="G5" s="15">
        <f>+SUM(G2:G4)</f>
        <v>24200</v>
      </c>
      <c r="H5" s="15">
        <f>+SUM(H2:H4)</f>
        <v>16500</v>
      </c>
      <c r="I5" s="20"/>
      <c r="J5" s="15">
        <f>+SUM(J2:J4)</f>
        <v>33000</v>
      </c>
      <c r="K5" s="15">
        <f>+SUM(K2:K4)</f>
        <v>24200</v>
      </c>
      <c r="L5" s="15">
        <f>+SUM(L2:L4)</f>
        <v>33000</v>
      </c>
      <c r="M5" s="30">
        <f>+SUM(M2:M4)</f>
        <v>660</v>
      </c>
      <c r="N5" s="34"/>
      <c r="O5" s="39">
        <f>+SUM(O2:O4)</f>
        <v>5.1660000000000004</v>
      </c>
      <c r="P5" s="39">
        <f>+SUM(P2:P4)</f>
        <v>5.1660000000000004</v>
      </c>
      <c r="Q5" s="15"/>
      <c r="R5" s="15"/>
      <c r="S5" s="44"/>
      <c r="T5" s="39"/>
      <c r="U5" s="8"/>
      <c r="V5" s="7"/>
      <c r="W5" s="7"/>
      <c r="X5" s="7"/>
      <c r="Y5" s="7"/>
      <c r="Z5" s="7"/>
      <c r="AA5" s="7"/>
      <c r="AB5" s="7"/>
      <c r="AC5" s="7"/>
    </row>
    <row r="6" spans="1:64" x14ac:dyDescent="0.25">
      <c r="A6" s="9"/>
      <c r="B6" s="9"/>
      <c r="C6" s="26"/>
      <c r="D6" s="16"/>
      <c r="E6" s="9"/>
      <c r="F6" s="9"/>
      <c r="G6" s="16"/>
      <c r="H6" s="16" t="s">
        <v>45</v>
      </c>
      <c r="I6" s="21">
        <f>H5/G5*100</f>
        <v>68.181818181818173</v>
      </c>
      <c r="J6" s="16"/>
      <c r="K6" s="16"/>
      <c r="L6" s="16" t="s">
        <v>46</v>
      </c>
      <c r="M6" s="31"/>
      <c r="N6" s="35"/>
      <c r="O6" s="40" t="s">
        <v>46</v>
      </c>
      <c r="P6" s="40"/>
      <c r="Q6" s="16"/>
      <c r="R6" s="16" t="s">
        <v>46</v>
      </c>
      <c r="S6" s="45"/>
      <c r="T6" s="40"/>
      <c r="U6" s="10"/>
      <c r="V6" s="9"/>
      <c r="W6" s="9"/>
      <c r="X6" s="9"/>
      <c r="Y6" s="9"/>
      <c r="Z6" s="9"/>
      <c r="AA6" s="9"/>
      <c r="AB6" s="9"/>
      <c r="AC6" s="9"/>
    </row>
    <row r="7" spans="1:64" x14ac:dyDescent="0.25">
      <c r="A7" s="11"/>
      <c r="B7" s="11"/>
      <c r="C7" s="27"/>
      <c r="D7" s="17"/>
      <c r="E7" s="11"/>
      <c r="F7" s="11"/>
      <c r="G7" s="17"/>
      <c r="H7" s="17" t="s">
        <v>47</v>
      </c>
      <c r="I7" s="22">
        <f ca="1">STDEV(I2:I7)</f>
        <v>20.06657664703226</v>
      </c>
      <c r="J7" s="17"/>
      <c r="K7" s="17"/>
      <c r="L7" s="17" t="s">
        <v>48</v>
      </c>
      <c r="M7" s="47">
        <f>K5/M5</f>
        <v>36.666666666666664</v>
      </c>
      <c r="N7" s="36"/>
      <c r="O7" s="41" t="s">
        <v>49</v>
      </c>
      <c r="P7" s="41">
        <f>K5/O5</f>
        <v>4684.4754161827332</v>
      </c>
      <c r="Q7" s="17"/>
      <c r="R7" s="17" t="s">
        <v>50</v>
      </c>
      <c r="S7" s="46">
        <f>K5/O5/43560</f>
        <v>0.10754075794726201</v>
      </c>
      <c r="T7" s="41"/>
      <c r="U7" s="12"/>
      <c r="V7" s="11"/>
      <c r="W7" s="11"/>
      <c r="X7" s="11"/>
      <c r="Y7" s="11"/>
      <c r="Z7" s="11"/>
      <c r="AA7" s="11"/>
      <c r="AB7" s="11"/>
      <c r="AC7" s="11"/>
    </row>
    <row r="9" spans="1:64" x14ac:dyDescent="0.25">
      <c r="A9" t="s">
        <v>37</v>
      </c>
      <c r="C9" s="24">
        <v>44028</v>
      </c>
      <c r="D9" s="14">
        <v>103000</v>
      </c>
      <c r="E9" t="s">
        <v>30</v>
      </c>
      <c r="F9" t="s">
        <v>31</v>
      </c>
      <c r="G9" s="14">
        <v>103000</v>
      </c>
      <c r="H9" s="14">
        <v>49700</v>
      </c>
      <c r="I9" s="19">
        <f>H9/G9*100</f>
        <v>48.252427184466015</v>
      </c>
      <c r="J9" s="14">
        <v>99450</v>
      </c>
      <c r="K9" s="14">
        <f>G9-0</f>
        <v>103000</v>
      </c>
      <c r="L9" s="14">
        <v>99450</v>
      </c>
      <c r="M9" s="29">
        <v>0</v>
      </c>
      <c r="N9" s="33">
        <v>0</v>
      </c>
      <c r="O9" s="38">
        <v>110.5</v>
      </c>
      <c r="P9" s="38">
        <v>110.5</v>
      </c>
      <c r="Q9" s="14" t="e">
        <f>K9/M9</f>
        <v>#DIV/0!</v>
      </c>
      <c r="R9" s="14">
        <f>K9/O9</f>
        <v>932.12669683257923</v>
      </c>
      <c r="S9" s="43">
        <f>K9/O9/43560</f>
        <v>2.139868450028878E-2</v>
      </c>
      <c r="T9" s="38">
        <v>0</v>
      </c>
      <c r="U9" s="5" t="s">
        <v>38</v>
      </c>
      <c r="V9" t="s">
        <v>39</v>
      </c>
      <c r="X9" t="s">
        <v>34</v>
      </c>
      <c r="Y9">
        <v>0</v>
      </c>
      <c r="Z9">
        <v>0</v>
      </c>
      <c r="AA9" t="s">
        <v>35</v>
      </c>
      <c r="AC9" s="6" t="s">
        <v>36</v>
      </c>
    </row>
  </sheetData>
  <conditionalFormatting sqref="A9:AC9 A2:AC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2022-02-10T22:05:18Z</dcterms:created>
  <dcterms:modified xsi:type="dcterms:W3CDTF">2022-02-10T22:16:56Z</dcterms:modified>
</cp:coreProperties>
</file>