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sessor\Documents\2022 Land Analysis Reports\"/>
    </mc:Choice>
  </mc:AlternateContent>
  <bookViews>
    <workbookView xWindow="0" yWindow="0" windowWidth="24195" windowHeight="11970"/>
  </bookViews>
  <sheets>
    <sheet name="Land Analysis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2" l="1"/>
  <c r="D13" i="2"/>
  <c r="I16" i="2"/>
  <c r="K16" i="2"/>
  <c r="Q16" i="2" s="1"/>
  <c r="I3" i="2"/>
  <c r="K3" i="2"/>
  <c r="R3" i="2" s="1"/>
  <c r="Q3" i="2"/>
  <c r="I4" i="2"/>
  <c r="K4" i="2"/>
  <c r="Q4" i="2"/>
  <c r="R4" i="2"/>
  <c r="S4" i="2"/>
  <c r="I5" i="2"/>
  <c r="K5" i="2"/>
  <c r="Q5" i="2" s="1"/>
  <c r="S5" i="2"/>
  <c r="I21" i="2"/>
  <c r="K21" i="2"/>
  <c r="S21" i="2" s="1"/>
  <c r="I22" i="2"/>
  <c r="K22" i="2"/>
  <c r="Q22" i="2"/>
  <c r="R22" i="2"/>
  <c r="S22" i="2"/>
  <c r="I24" i="2"/>
  <c r="K24" i="2"/>
  <c r="Q24" i="2" s="1"/>
  <c r="I25" i="2"/>
  <c r="K25" i="2"/>
  <c r="Q25" i="2" s="1"/>
  <c r="R25" i="2"/>
  <c r="S25" i="2"/>
  <c r="I23" i="2"/>
  <c r="K23" i="2"/>
  <c r="S23" i="2" s="1"/>
  <c r="Q23" i="2"/>
  <c r="R23" i="2"/>
  <c r="I11" i="2"/>
  <c r="K11" i="2"/>
  <c r="R11" i="2" s="1"/>
  <c r="Q11" i="2"/>
  <c r="I17" i="2"/>
  <c r="K17" i="2"/>
  <c r="R17" i="2" s="1"/>
  <c r="Q17" i="2"/>
  <c r="R21" i="2" l="1"/>
  <c r="Q21" i="2"/>
  <c r="S17" i="2"/>
  <c r="S16" i="2"/>
  <c r="R16" i="2"/>
  <c r="S24" i="2"/>
  <c r="R5" i="2"/>
  <c r="S11" i="2"/>
  <c r="R24" i="2"/>
  <c r="S3" i="2"/>
  <c r="P15" i="2" l="1"/>
  <c r="M15" i="2"/>
  <c r="K13" i="2"/>
  <c r="S15" i="2"/>
  <c r="J13" i="2"/>
  <c r="L13" i="2"/>
  <c r="M13" i="2"/>
  <c r="G13" i="2"/>
  <c r="P13" i="2"/>
  <c r="H13" i="2"/>
  <c r="I14" i="2"/>
  <c r="I15" i="2"/>
</calcChain>
</file>

<file path=xl/sharedStrings.xml><?xml version="1.0" encoding="utf-8"?>
<sst xmlns="http://schemas.openxmlformats.org/spreadsheetml/2006/main" count="138" uniqueCount="70">
  <si>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</si>
  <si>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</si>
  <si>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</si>
  <si>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</si>
  <si>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</si>
  <si>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</si>
  <si>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</si>
  <si>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</si>
  <si>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</si>
  <si>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</si>
  <si>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</si>
  <si>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</si>
  <si>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</si>
  <si>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</si>
  <si>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</si>
  <si>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</si>
  <si>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</si>
  <si>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</si>
  <si>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</si>
  <si>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</si>
  <si>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</si>
  <si>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</si>
  <si>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</si>
  <si>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</si>
  <si>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</si>
  <si>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</si>
  <si>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</si>
  <si>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</si>
  <si>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</si>
  <si>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003-002-021-0800</t>
  </si>
  <si>
    <t>WD</t>
  </si>
  <si>
    <t>03-ARM'S LENGTH</t>
  </si>
  <si>
    <t>4100</t>
  </si>
  <si>
    <t>L220/P264</t>
  </si>
  <si>
    <t xml:space="preserve">4000 RES LAND </t>
  </si>
  <si>
    <t>NOT INSPECTED</t>
  </si>
  <si>
    <t>402</t>
  </si>
  <si>
    <t>003-003-002-2900</t>
  </si>
  <si>
    <t>4000</t>
  </si>
  <si>
    <t>L221/P696</t>
  </si>
  <si>
    <t>4099 CONV SWAMP LAND TABLE</t>
  </si>
  <si>
    <t>003-004-024-0600</t>
  </si>
  <si>
    <t>L210/P309-310</t>
  </si>
  <si>
    <t>003-006-017-0630</t>
  </si>
  <si>
    <t>LC</t>
  </si>
  <si>
    <t>L220/P603</t>
  </si>
  <si>
    <t>003-006-017-0640, 003-006-017-0660</t>
  </si>
  <si>
    <t>L220/P599</t>
  </si>
  <si>
    <t>003-006-017-0640</t>
  </si>
  <si>
    <t>17585 HALFWAY LAKE TR</t>
  </si>
  <si>
    <t>003-006-017-0630, 003-006-017-0660</t>
  </si>
  <si>
    <t>003-006-017-0660</t>
  </si>
  <si>
    <t>003-006-017-0640, 003-006-017-0630</t>
  </si>
  <si>
    <t>003-006-019-0500</t>
  </si>
  <si>
    <t>15214 CO RD 505</t>
  </si>
  <si>
    <t>L220/P301</t>
  </si>
  <si>
    <t>003-006-020-0400</t>
  </si>
  <si>
    <t>4060 TWP-6 DEER PARK AREA</t>
  </si>
  <si>
    <t>003-013-013-0400</t>
  </si>
  <si>
    <t>L212/P134</t>
  </si>
  <si>
    <t>502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</si>
  <si>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</si>
  <si>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</si>
  <si>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</si>
  <si>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</si>
  <si>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</si>
  <si>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</si>
  <si>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</si>
  <si>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Parcel 0800 is a swampland parcel</t>
  </si>
  <si>
    <t>Parcel 0400 is a bank foreclosure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</si>
</sst>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tabSelected="1" topLeftCell="F1" workbookViewId="0">
      <selection activeCell="Q14" sqref="Q14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4" customWidth="1"/>
    <col min="4" max="4" width="17.7109375" style="14" customWidth="1"/>
    <col min="5" max="5" width="8.7109375" customWidth="1"/>
    <col min="6" max="6" width="49.7109375" customWidth="1"/>
    <col min="7" max="8" width="17.7109375" style="14" customWidth="1"/>
    <col min="9" max="9" width="18.7109375" style="19" customWidth="1"/>
    <col min="10" max="10" width="17.7109375" style="14" customWidth="1"/>
    <col min="11" max="11" width="18.7109375" style="14" customWidth="1"/>
    <col min="12" max="12" width="20.7109375" style="14" customWidth="1"/>
    <col min="13" max="13" width="17.7109375" style="29" customWidth="1"/>
    <col min="14" max="14" width="10.7109375" style="33" customWidth="1"/>
    <col min="15" max="15" width="14.7109375" style="38" customWidth="1"/>
    <col min="16" max="16" width="16.7109375" style="38" customWidth="1"/>
    <col min="17" max="17" width="15.7109375" style="14" customWidth="1"/>
    <col min="18" max="18" width="17.7109375" style="14" customWidth="1"/>
    <col min="19" max="19" width="17.7109375" style="43" customWidth="1"/>
    <col min="20" max="20" width="17.7109375" style="38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29" width="20.7109375" customWidth="1"/>
  </cols>
  <sheetData>
    <row r="1" spans="1:64" x14ac:dyDescent="0.25">
      <c r="A1" s="1" t="s">
        <v>0</v>
      </c>
      <c r="B1" s="1" t="s">
        <v>1</v>
      </c>
      <c r="C1" s="23" t="s">
        <v>2</v>
      </c>
      <c r="D1" s="13" t="s">
        <v>3</v>
      </c>
      <c r="E1" s="1" t="s">
        <v>4</v>
      </c>
      <c r="F1" s="1" t="s">
        <v>5</v>
      </c>
      <c r="G1" s="13" t="s">
        <v>6</v>
      </c>
      <c r="H1" s="13" t="s">
        <v>7</v>
      </c>
      <c r="I1" s="18" t="s">
        <v>8</v>
      </c>
      <c r="J1" s="13" t="s">
        <v>9</v>
      </c>
      <c r="K1" s="13" t="s">
        <v>10</v>
      </c>
      <c r="L1" s="13" t="s">
        <v>11</v>
      </c>
      <c r="M1" s="28" t="s">
        <v>12</v>
      </c>
      <c r="N1" s="32" t="s">
        <v>13</v>
      </c>
      <c r="O1" s="37" t="s">
        <v>14</v>
      </c>
      <c r="P1" s="37" t="s">
        <v>15</v>
      </c>
      <c r="Q1" s="13" t="s">
        <v>16</v>
      </c>
      <c r="R1" s="13" t="s">
        <v>17</v>
      </c>
      <c r="S1" s="42" t="s">
        <v>18</v>
      </c>
      <c r="T1" s="37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L2" s="2"/>
      <c r="BC2" s="2"/>
      <c r="BE2" s="2"/>
    </row>
    <row r="3" spans="1:64" x14ac:dyDescent="0.25">
      <c r="A3" t="s">
        <v>37</v>
      </c>
      <c r="C3" s="24">
        <v>44232</v>
      </c>
      <c r="D3" s="14">
        <v>55000</v>
      </c>
      <c r="E3" t="s">
        <v>30</v>
      </c>
      <c r="F3" t="s">
        <v>31</v>
      </c>
      <c r="G3" s="14">
        <v>55000</v>
      </c>
      <c r="H3" s="14">
        <v>12800</v>
      </c>
      <c r="I3" s="19">
        <f>H3/G3*100</f>
        <v>23.272727272727273</v>
      </c>
      <c r="J3" s="14">
        <v>25500</v>
      </c>
      <c r="K3" s="14">
        <f>G3-0</f>
        <v>55000</v>
      </c>
      <c r="L3" s="14">
        <v>25500</v>
      </c>
      <c r="M3" s="29">
        <v>0</v>
      </c>
      <c r="N3" s="33">
        <v>0</v>
      </c>
      <c r="O3" s="38">
        <v>80</v>
      </c>
      <c r="P3" s="38">
        <v>80</v>
      </c>
      <c r="Q3" s="14" t="e">
        <f>K3/M3</f>
        <v>#DIV/0!</v>
      </c>
      <c r="R3" s="14">
        <f>K3/O3</f>
        <v>687.5</v>
      </c>
      <c r="S3" s="43">
        <f>K3/O3/43560</f>
        <v>1.5782828282828284E-2</v>
      </c>
      <c r="T3" s="38">
        <v>0</v>
      </c>
      <c r="U3" s="5" t="s">
        <v>38</v>
      </c>
      <c r="V3" t="s">
        <v>39</v>
      </c>
      <c r="X3" t="s">
        <v>40</v>
      </c>
      <c r="Y3">
        <v>0</v>
      </c>
      <c r="Z3">
        <v>1</v>
      </c>
      <c r="AA3" t="s">
        <v>35</v>
      </c>
      <c r="AC3" s="6" t="s">
        <v>36</v>
      </c>
    </row>
    <row r="4" spans="1:64" x14ac:dyDescent="0.25">
      <c r="A4" t="s">
        <v>41</v>
      </c>
      <c r="C4" s="24">
        <v>43598</v>
      </c>
      <c r="D4" s="14">
        <v>40000</v>
      </c>
      <c r="E4" t="s">
        <v>30</v>
      </c>
      <c r="F4" t="s">
        <v>31</v>
      </c>
      <c r="G4" s="14">
        <v>40000</v>
      </c>
      <c r="H4" s="14">
        <v>25500</v>
      </c>
      <c r="I4" s="19">
        <f>H4/G4*100</f>
        <v>63.749999999999993</v>
      </c>
      <c r="J4" s="14">
        <v>51000</v>
      </c>
      <c r="K4" s="14">
        <f>G4-0</f>
        <v>40000</v>
      </c>
      <c r="L4" s="14">
        <v>51000</v>
      </c>
      <c r="M4" s="29">
        <v>0</v>
      </c>
      <c r="N4" s="33">
        <v>0</v>
      </c>
      <c r="O4" s="38">
        <v>80</v>
      </c>
      <c r="P4" s="38">
        <v>80</v>
      </c>
      <c r="Q4" s="14" t="e">
        <f>K4/M4</f>
        <v>#DIV/0!</v>
      </c>
      <c r="R4" s="14">
        <f>K4/O4</f>
        <v>500</v>
      </c>
      <c r="S4" s="43">
        <f>K4/O4/43560</f>
        <v>1.1478420569329659E-2</v>
      </c>
      <c r="T4" s="38">
        <v>0</v>
      </c>
      <c r="U4" s="5" t="s">
        <v>38</v>
      </c>
      <c r="V4" t="s">
        <v>42</v>
      </c>
      <c r="X4" t="s">
        <v>34</v>
      </c>
      <c r="Y4">
        <v>0</v>
      </c>
      <c r="Z4">
        <v>0</v>
      </c>
      <c r="AA4" t="s">
        <v>35</v>
      </c>
      <c r="AC4" s="6" t="s">
        <v>36</v>
      </c>
    </row>
    <row r="5" spans="1:64" x14ac:dyDescent="0.25">
      <c r="A5" t="s">
        <v>43</v>
      </c>
      <c r="C5" s="24">
        <v>44155</v>
      </c>
      <c r="D5" s="14">
        <v>48000</v>
      </c>
      <c r="E5" t="s">
        <v>44</v>
      </c>
      <c r="F5" t="s">
        <v>31</v>
      </c>
      <c r="G5" s="14">
        <v>48000</v>
      </c>
      <c r="H5" s="14">
        <v>9800</v>
      </c>
      <c r="I5" s="19">
        <f>H5/G5*100</f>
        <v>20.416666666666668</v>
      </c>
      <c r="J5" s="14">
        <v>61959</v>
      </c>
      <c r="K5" s="14">
        <f>G5-0</f>
        <v>48000</v>
      </c>
      <c r="L5" s="14">
        <v>61959</v>
      </c>
      <c r="M5" s="29">
        <v>0</v>
      </c>
      <c r="N5" s="33">
        <v>0</v>
      </c>
      <c r="O5" s="38">
        <v>55.51</v>
      </c>
      <c r="P5" s="38">
        <v>17.34</v>
      </c>
      <c r="Q5" s="14" t="e">
        <f>K5/M5</f>
        <v>#DIV/0!</v>
      </c>
      <c r="R5" s="14">
        <f>K5/O5</f>
        <v>864.70906143037291</v>
      </c>
      <c r="S5" s="43">
        <f>K5/O5/43560</f>
        <v>1.9850988554416273E-2</v>
      </c>
      <c r="T5" s="38">
        <v>0</v>
      </c>
      <c r="U5" s="5" t="s">
        <v>32</v>
      </c>
      <c r="V5" t="s">
        <v>45</v>
      </c>
      <c r="W5" t="s">
        <v>46</v>
      </c>
      <c r="X5" t="s">
        <v>34</v>
      </c>
      <c r="Y5">
        <v>0</v>
      </c>
      <c r="Z5">
        <v>0</v>
      </c>
      <c r="AA5" t="s">
        <v>35</v>
      </c>
      <c r="AC5" s="6" t="s">
        <v>36</v>
      </c>
    </row>
    <row r="11" spans="1:64" x14ac:dyDescent="0.25">
      <c r="A11" t="s">
        <v>53</v>
      </c>
      <c r="B11" t="s">
        <v>54</v>
      </c>
      <c r="C11" s="24">
        <v>44133</v>
      </c>
      <c r="D11" s="14">
        <v>120000</v>
      </c>
      <c r="E11" t="s">
        <v>30</v>
      </c>
      <c r="F11" t="s">
        <v>31</v>
      </c>
      <c r="G11" s="14">
        <v>120000</v>
      </c>
      <c r="H11" s="14">
        <v>5900</v>
      </c>
      <c r="I11" s="19">
        <f>H11/G11*100</f>
        <v>4.9166666666666661</v>
      </c>
      <c r="J11" s="14">
        <v>51000</v>
      </c>
      <c r="K11" s="14">
        <f>G11-0</f>
        <v>120000</v>
      </c>
      <c r="L11" s="14">
        <v>51000</v>
      </c>
      <c r="M11" s="29">
        <v>0</v>
      </c>
      <c r="N11" s="33">
        <v>0</v>
      </c>
      <c r="O11" s="38">
        <v>80</v>
      </c>
      <c r="P11" s="38">
        <v>3</v>
      </c>
      <c r="Q11" s="14" t="e">
        <f>K11/M11</f>
        <v>#DIV/0!</v>
      </c>
      <c r="R11" s="14">
        <f>K11/O11</f>
        <v>1500</v>
      </c>
      <c r="S11" s="43">
        <f>K11/O11/43560</f>
        <v>3.4435261707988982E-2</v>
      </c>
      <c r="T11" s="38">
        <v>0</v>
      </c>
      <c r="U11" s="5" t="s">
        <v>32</v>
      </c>
      <c r="V11" t="s">
        <v>55</v>
      </c>
      <c r="W11" t="s">
        <v>56</v>
      </c>
      <c r="X11" t="s">
        <v>57</v>
      </c>
      <c r="Y11">
        <v>1</v>
      </c>
      <c r="Z11">
        <v>0</v>
      </c>
      <c r="AA11" t="s">
        <v>35</v>
      </c>
      <c r="AC11" s="6" t="s">
        <v>36</v>
      </c>
    </row>
    <row r="12" spans="1:64" ht="15.75" thickBot="1" x14ac:dyDescent="0.3"/>
    <row r="13" spans="1:64" ht="15.75" thickTop="1" x14ac:dyDescent="0.25">
      <c r="A13" s="7"/>
      <c r="B13" s="7"/>
      <c r="C13" s="25" t="s">
        <v>61</v>
      </c>
      <c r="D13" s="15">
        <f>+SUM(D2:D12)</f>
        <v>263000</v>
      </c>
      <c r="E13" s="7"/>
      <c r="F13" s="7"/>
      <c r="G13" s="15">
        <f ca="1">+SUM(G2:G17)</f>
        <v>389000</v>
      </c>
      <c r="H13" s="15">
        <f ca="1">+SUM(H2:H17)</f>
        <v>126300</v>
      </c>
      <c r="I13" s="20"/>
      <c r="J13" s="15">
        <f ca="1">+SUM(J2:J17)</f>
        <v>545889</v>
      </c>
      <c r="K13" s="15">
        <f ca="1">+SUM(K2:K17)</f>
        <v>389000</v>
      </c>
      <c r="L13" s="15">
        <f ca="1">+SUM(L2:L17)</f>
        <v>545889</v>
      </c>
      <c r="M13" s="30">
        <f ca="1">+SUM(M2:M17)</f>
        <v>0</v>
      </c>
      <c r="N13" s="34"/>
      <c r="O13" s="39">
        <f>+SUM(O2:O12)</f>
        <v>295.51</v>
      </c>
      <c r="P13" s="39">
        <f ca="1">+SUM(P2:P17)</f>
        <v>343.62</v>
      </c>
      <c r="Q13" s="15"/>
      <c r="R13" s="15"/>
      <c r="S13" s="44"/>
      <c r="T13" s="39"/>
      <c r="U13" s="8"/>
      <c r="V13" s="7"/>
      <c r="W13" s="7"/>
      <c r="X13" s="7"/>
      <c r="Y13" s="7"/>
      <c r="Z13" s="7"/>
      <c r="AA13" s="7"/>
      <c r="AB13" s="7"/>
      <c r="AC13" s="7"/>
    </row>
    <row r="14" spans="1:64" x14ac:dyDescent="0.25">
      <c r="A14" s="9"/>
      <c r="B14" s="9"/>
      <c r="C14" s="26"/>
      <c r="D14" s="16"/>
      <c r="E14" s="9"/>
      <c r="F14" s="9"/>
      <c r="G14" s="16"/>
      <c r="H14" s="16" t="s">
        <v>62</v>
      </c>
      <c r="I14" s="21">
        <f ca="1">H13/G13*100</f>
        <v>32.467866323907458</v>
      </c>
      <c r="J14" s="16"/>
      <c r="K14" s="16"/>
      <c r="L14" s="16" t="s">
        <v>63</v>
      </c>
      <c r="M14" s="31"/>
      <c r="N14" s="35"/>
      <c r="O14" s="40" t="s">
        <v>63</v>
      </c>
      <c r="P14" s="40"/>
      <c r="Q14" s="16"/>
      <c r="R14" s="16" t="s">
        <v>63</v>
      </c>
      <c r="S14" s="45"/>
      <c r="T14" s="40"/>
      <c r="U14" s="10"/>
      <c r="V14" s="9"/>
      <c r="W14" s="9"/>
      <c r="X14" s="9"/>
      <c r="Y14" s="9"/>
      <c r="Z14" s="9"/>
      <c r="AA14" s="9"/>
      <c r="AB14" s="9"/>
      <c r="AC14" s="9"/>
    </row>
    <row r="15" spans="1:64" x14ac:dyDescent="0.25">
      <c r="A15" s="11"/>
      <c r="B15" s="11"/>
      <c r="C15" s="27"/>
      <c r="D15" s="17"/>
      <c r="E15" s="11"/>
      <c r="F15" s="11"/>
      <c r="G15" s="17"/>
      <c r="H15" s="17" t="s">
        <v>64</v>
      </c>
      <c r="I15" s="22" t="e">
        <f ca="1">STDEV(I2:I17)</f>
        <v>#DIV/0!</v>
      </c>
      <c r="J15" s="17"/>
      <c r="K15" s="17"/>
      <c r="L15" s="17" t="s">
        <v>65</v>
      </c>
      <c r="M15" s="47" t="e">
        <f ca="1">K13/M13</f>
        <v>#DIV/0!</v>
      </c>
      <c r="N15" s="36"/>
      <c r="O15" s="41" t="s">
        <v>66</v>
      </c>
      <c r="P15" s="41">
        <f ca="1">K13/O13</f>
        <v>604.63814971400154</v>
      </c>
      <c r="Q15" s="17"/>
      <c r="R15" s="17" t="s">
        <v>67</v>
      </c>
      <c r="S15" s="46">
        <f ca="1">K13/O13/43560</f>
        <v>1.3880581949357243E-2</v>
      </c>
      <c r="T15" s="41"/>
      <c r="U15" s="12"/>
      <c r="V15" s="11"/>
      <c r="W15" s="11"/>
      <c r="X15" s="11"/>
      <c r="Y15" s="11"/>
      <c r="Z15" s="11"/>
      <c r="AA15" s="11"/>
      <c r="AB15" s="11"/>
      <c r="AC15" s="11"/>
    </row>
    <row r="16" spans="1:64" x14ac:dyDescent="0.25">
      <c r="A16" t="s">
        <v>29</v>
      </c>
      <c r="C16" s="24">
        <v>44109</v>
      </c>
      <c r="D16" s="14">
        <v>30000</v>
      </c>
      <c r="E16" t="s">
        <v>30</v>
      </c>
      <c r="F16" t="s">
        <v>31</v>
      </c>
      <c r="G16" s="14">
        <v>30000</v>
      </c>
      <c r="H16" s="14">
        <v>25500</v>
      </c>
      <c r="I16" s="19">
        <f>H16/G16*100</f>
        <v>85</v>
      </c>
      <c r="J16" s="14">
        <v>51000</v>
      </c>
      <c r="K16" s="14">
        <f>G16-0</f>
        <v>30000</v>
      </c>
      <c r="L16" s="14">
        <v>51000</v>
      </c>
      <c r="M16" s="29">
        <v>0</v>
      </c>
      <c r="N16" s="33">
        <v>0</v>
      </c>
      <c r="O16" s="38">
        <v>80</v>
      </c>
      <c r="P16" s="38">
        <v>80</v>
      </c>
      <c r="Q16" s="14" t="e">
        <f>K16/M16</f>
        <v>#DIV/0!</v>
      </c>
      <c r="R16" s="14">
        <f>K16/O16</f>
        <v>375</v>
      </c>
      <c r="S16" s="43">
        <f>K16/O16/43560</f>
        <v>8.6088154269972454E-3</v>
      </c>
      <c r="T16" s="38">
        <v>0</v>
      </c>
      <c r="U16" s="5" t="s">
        <v>32</v>
      </c>
      <c r="V16" t="s">
        <v>33</v>
      </c>
      <c r="X16" t="s">
        <v>34</v>
      </c>
      <c r="Y16">
        <v>1</v>
      </c>
      <c r="Z16">
        <v>0</v>
      </c>
      <c r="AA16" t="s">
        <v>35</v>
      </c>
      <c r="AC16" s="6" t="s">
        <v>36</v>
      </c>
    </row>
    <row r="17" spans="1:29" x14ac:dyDescent="0.25">
      <c r="A17" t="s">
        <v>58</v>
      </c>
      <c r="C17" s="24">
        <v>43711</v>
      </c>
      <c r="D17" s="14">
        <v>30000</v>
      </c>
      <c r="E17" t="s">
        <v>30</v>
      </c>
      <c r="F17" t="s">
        <v>31</v>
      </c>
      <c r="G17" s="14">
        <v>30000</v>
      </c>
      <c r="H17" s="14">
        <v>23300</v>
      </c>
      <c r="I17" s="19">
        <f>H17/G17*100</f>
        <v>77.666666666666657</v>
      </c>
      <c r="J17" s="14">
        <v>46635</v>
      </c>
      <c r="K17" s="14">
        <f>G17-0</f>
        <v>30000</v>
      </c>
      <c r="L17" s="14">
        <v>46635</v>
      </c>
      <c r="M17" s="29">
        <v>0</v>
      </c>
      <c r="N17" s="33">
        <v>0</v>
      </c>
      <c r="O17" s="38">
        <v>70.3</v>
      </c>
      <c r="P17" s="38">
        <v>69.599999999999994</v>
      </c>
      <c r="Q17" s="14" t="e">
        <f>K17/M17</f>
        <v>#DIV/0!</v>
      </c>
      <c r="R17" s="14">
        <f>K17/O17</f>
        <v>426.7425320056899</v>
      </c>
      <c r="S17" s="43">
        <f>K17/O17/43560</f>
        <v>9.7966605143638627E-3</v>
      </c>
      <c r="T17" s="38">
        <v>0</v>
      </c>
      <c r="U17" s="5" t="s">
        <v>32</v>
      </c>
      <c r="V17" t="s">
        <v>59</v>
      </c>
      <c r="X17" t="s">
        <v>34</v>
      </c>
      <c r="Y17">
        <v>0</v>
      </c>
      <c r="Z17">
        <v>0</v>
      </c>
      <c r="AA17" t="s">
        <v>35</v>
      </c>
      <c r="AC17" s="6" t="s">
        <v>60</v>
      </c>
    </row>
    <row r="19" spans="1:29" x14ac:dyDescent="0.25">
      <c r="A19" t="s">
        <v>68</v>
      </c>
    </row>
    <row r="20" spans="1:29" x14ac:dyDescent="0.25">
      <c r="A20" t="s">
        <v>69</v>
      </c>
    </row>
    <row r="21" spans="1:29" x14ac:dyDescent="0.25">
      <c r="A21" t="s">
        <v>43</v>
      </c>
      <c r="C21" s="24">
        <v>44154</v>
      </c>
      <c r="D21" s="14">
        <v>0</v>
      </c>
      <c r="E21" t="s">
        <v>30</v>
      </c>
      <c r="F21" t="s">
        <v>31</v>
      </c>
      <c r="G21" s="14">
        <v>0</v>
      </c>
      <c r="H21" s="14">
        <v>9800</v>
      </c>
      <c r="I21" s="19" t="e">
        <f>H21/G21*100</f>
        <v>#DIV/0!</v>
      </c>
      <c r="J21" s="14">
        <v>61959</v>
      </c>
      <c r="K21" s="14">
        <f>G21-0</f>
        <v>0</v>
      </c>
      <c r="L21" s="14">
        <v>61959</v>
      </c>
      <c r="M21" s="29">
        <v>0</v>
      </c>
      <c r="N21" s="33">
        <v>0</v>
      </c>
      <c r="O21" s="38">
        <v>55.51</v>
      </c>
      <c r="P21" s="38">
        <v>17.34</v>
      </c>
      <c r="Q21" s="14" t="e">
        <f>K21/M21</f>
        <v>#DIV/0!</v>
      </c>
      <c r="R21" s="14">
        <f>K21/O21</f>
        <v>0</v>
      </c>
      <c r="S21" s="43">
        <f>K21/O21/43560</f>
        <v>0</v>
      </c>
      <c r="T21" s="38">
        <v>0</v>
      </c>
      <c r="U21" s="5" t="s">
        <v>32</v>
      </c>
      <c r="V21" t="s">
        <v>47</v>
      </c>
      <c r="W21" t="s">
        <v>46</v>
      </c>
      <c r="X21" t="s">
        <v>34</v>
      </c>
      <c r="Y21">
        <v>0</v>
      </c>
      <c r="Z21">
        <v>0</v>
      </c>
      <c r="AA21" t="s">
        <v>35</v>
      </c>
      <c r="AC21" s="6" t="s">
        <v>36</v>
      </c>
    </row>
    <row r="22" spans="1:29" x14ac:dyDescent="0.25">
      <c r="A22" t="s">
        <v>48</v>
      </c>
      <c r="B22" t="s">
        <v>49</v>
      </c>
      <c r="C22" s="24">
        <v>44155</v>
      </c>
      <c r="D22" s="14">
        <v>48000</v>
      </c>
      <c r="E22" t="s">
        <v>44</v>
      </c>
      <c r="F22" t="s">
        <v>31</v>
      </c>
      <c r="G22" s="14">
        <v>48000</v>
      </c>
      <c r="H22" s="14">
        <v>9800</v>
      </c>
      <c r="I22" s="19">
        <f>H22/G22*100</f>
        <v>20.416666666666668</v>
      </c>
      <c r="J22" s="14">
        <v>61959</v>
      </c>
      <c r="K22" s="14">
        <f>G22-0</f>
        <v>48000</v>
      </c>
      <c r="L22" s="14">
        <v>61959</v>
      </c>
      <c r="M22" s="29">
        <v>0</v>
      </c>
      <c r="N22" s="33">
        <v>0</v>
      </c>
      <c r="O22" s="38">
        <v>55.51</v>
      </c>
      <c r="P22" s="38">
        <v>18.170000000000002</v>
      </c>
      <c r="Q22" s="14" t="e">
        <f>K22/M22</f>
        <v>#DIV/0!</v>
      </c>
      <c r="R22" s="14">
        <f>K22/O22</f>
        <v>864.70906143037291</v>
      </c>
      <c r="S22" s="43">
        <f>K22/O22/43560</f>
        <v>1.9850988554416273E-2</v>
      </c>
      <c r="T22" s="38">
        <v>0</v>
      </c>
      <c r="U22" s="5" t="s">
        <v>32</v>
      </c>
      <c r="V22" t="s">
        <v>45</v>
      </c>
      <c r="W22" t="s">
        <v>50</v>
      </c>
      <c r="X22" t="s">
        <v>34</v>
      </c>
      <c r="Y22">
        <v>0</v>
      </c>
      <c r="Z22">
        <v>0</v>
      </c>
      <c r="AA22" t="s">
        <v>35</v>
      </c>
      <c r="AC22" s="6" t="s">
        <v>36</v>
      </c>
    </row>
    <row r="23" spans="1:29" x14ac:dyDescent="0.25">
      <c r="A23" t="s">
        <v>51</v>
      </c>
      <c r="C23" s="24">
        <v>44155</v>
      </c>
      <c r="D23" s="14">
        <v>48000</v>
      </c>
      <c r="E23" t="s">
        <v>44</v>
      </c>
      <c r="F23" t="s">
        <v>31</v>
      </c>
      <c r="G23" s="14">
        <v>48000</v>
      </c>
      <c r="H23" s="14">
        <v>9800</v>
      </c>
      <c r="I23" s="19">
        <f>H23/G23*100</f>
        <v>20.416666666666668</v>
      </c>
      <c r="J23" s="14">
        <v>61959</v>
      </c>
      <c r="K23" s="14">
        <f>G23-0</f>
        <v>48000</v>
      </c>
      <c r="L23" s="14">
        <v>61959</v>
      </c>
      <c r="M23" s="29">
        <v>0</v>
      </c>
      <c r="N23" s="33">
        <v>0</v>
      </c>
      <c r="O23" s="38">
        <v>55.51</v>
      </c>
      <c r="P23" s="38">
        <v>20</v>
      </c>
      <c r="Q23" s="14" t="e">
        <f>K23/M23</f>
        <v>#DIV/0!</v>
      </c>
      <c r="R23" s="14">
        <f>K23/O23</f>
        <v>864.70906143037291</v>
      </c>
      <c r="S23" s="43">
        <f>K23/O23/43560</f>
        <v>1.9850988554416273E-2</v>
      </c>
      <c r="T23" s="38">
        <v>0</v>
      </c>
      <c r="U23" s="5" t="s">
        <v>32</v>
      </c>
      <c r="V23" t="s">
        <v>45</v>
      </c>
      <c r="W23" t="s">
        <v>52</v>
      </c>
      <c r="X23" t="s">
        <v>34</v>
      </c>
      <c r="Y23">
        <v>0</v>
      </c>
      <c r="Z23">
        <v>0</v>
      </c>
      <c r="AA23" t="s">
        <v>35</v>
      </c>
      <c r="AC23" s="6" t="s">
        <v>36</v>
      </c>
    </row>
    <row r="24" spans="1:29" x14ac:dyDescent="0.25">
      <c r="A24" t="s">
        <v>48</v>
      </c>
      <c r="B24" t="s">
        <v>49</v>
      </c>
      <c r="C24" s="24">
        <v>44154</v>
      </c>
      <c r="D24" s="14">
        <v>0</v>
      </c>
      <c r="E24" t="s">
        <v>30</v>
      </c>
      <c r="F24" t="s">
        <v>31</v>
      </c>
      <c r="G24" s="14">
        <v>0</v>
      </c>
      <c r="H24" s="14">
        <v>9800</v>
      </c>
      <c r="I24" s="19" t="e">
        <f>H24/G24*100</f>
        <v>#DIV/0!</v>
      </c>
      <c r="J24" s="14">
        <v>61959</v>
      </c>
      <c r="K24" s="14">
        <f>G24-0</f>
        <v>0</v>
      </c>
      <c r="L24" s="14">
        <v>61959</v>
      </c>
      <c r="M24" s="29">
        <v>0</v>
      </c>
      <c r="N24" s="33">
        <v>0</v>
      </c>
      <c r="O24" s="38">
        <v>55.51</v>
      </c>
      <c r="P24" s="38">
        <v>18.170000000000002</v>
      </c>
      <c r="Q24" s="14" t="e">
        <f>K24/M24</f>
        <v>#DIV/0!</v>
      </c>
      <c r="R24" s="14">
        <f>K24/O24</f>
        <v>0</v>
      </c>
      <c r="S24" s="43">
        <f>K24/O24/43560</f>
        <v>0</v>
      </c>
      <c r="T24" s="38">
        <v>0</v>
      </c>
      <c r="U24" s="5" t="s">
        <v>32</v>
      </c>
      <c r="V24" t="s">
        <v>47</v>
      </c>
      <c r="W24" t="s">
        <v>50</v>
      </c>
      <c r="X24" t="s">
        <v>34</v>
      </c>
      <c r="Y24">
        <v>0</v>
      </c>
      <c r="Z24">
        <v>0</v>
      </c>
      <c r="AA24" t="s">
        <v>35</v>
      </c>
      <c r="AC24" s="6" t="s">
        <v>36</v>
      </c>
    </row>
    <row r="25" spans="1:29" x14ac:dyDescent="0.25">
      <c r="A25" t="s">
        <v>51</v>
      </c>
      <c r="C25" s="24">
        <v>44154</v>
      </c>
      <c r="D25" s="14">
        <v>0</v>
      </c>
      <c r="E25" t="s">
        <v>30</v>
      </c>
      <c r="F25" t="s">
        <v>31</v>
      </c>
      <c r="G25" s="14">
        <v>0</v>
      </c>
      <c r="H25" s="14">
        <v>9800</v>
      </c>
      <c r="I25" s="19" t="e">
        <f>H25/G25*100</f>
        <v>#DIV/0!</v>
      </c>
      <c r="J25" s="14">
        <v>61959</v>
      </c>
      <c r="K25" s="14">
        <f>G25-0</f>
        <v>0</v>
      </c>
      <c r="L25" s="14">
        <v>61959</v>
      </c>
      <c r="M25" s="29">
        <v>0</v>
      </c>
      <c r="N25" s="33">
        <v>0</v>
      </c>
      <c r="O25" s="38">
        <v>55.51</v>
      </c>
      <c r="P25" s="38">
        <v>20</v>
      </c>
      <c r="Q25" s="14" t="e">
        <f>K25/M25</f>
        <v>#DIV/0!</v>
      </c>
      <c r="R25" s="14">
        <f>K25/O25</f>
        <v>0</v>
      </c>
      <c r="S25" s="43">
        <f>K25/O25/43560</f>
        <v>0</v>
      </c>
      <c r="T25" s="38">
        <v>0</v>
      </c>
      <c r="U25" s="5" t="s">
        <v>32</v>
      </c>
      <c r="V25" t="s">
        <v>47</v>
      </c>
      <c r="W25" t="s">
        <v>52</v>
      </c>
      <c r="X25" t="s">
        <v>34</v>
      </c>
      <c r="Y25">
        <v>0</v>
      </c>
      <c r="Z25">
        <v>0</v>
      </c>
      <c r="AA25" t="s">
        <v>35</v>
      </c>
      <c r="AC25" s="6" t="s">
        <v>36</v>
      </c>
    </row>
  </sheetData>
  <conditionalFormatting sqref="A16:AC17 A3:AC5 A11:AC11 A21:AC25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2022-02-09T03:46:57Z</dcterms:created>
  <dcterms:modified xsi:type="dcterms:W3CDTF">2022-02-09T04:19:21Z</dcterms:modified>
</cp:coreProperties>
</file>