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sessor\Documents\2022 Land Analysis Reports\"/>
    </mc:Choice>
  </mc:AlternateContent>
  <bookViews>
    <workbookView xWindow="0" yWindow="0" windowWidth="24195" windowHeight="11970"/>
  </bookViews>
  <sheets>
    <sheet name="Land Analysis" sheetId="2" r:id="rId1"/>
    <sheet name="Sheet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2" l="1"/>
  <c r="K9" i="2"/>
  <c r="Q9" i="2"/>
  <c r="R9" i="2"/>
  <c r="S9" i="2"/>
  <c r="I3" i="2"/>
  <c r="K3" i="2"/>
  <c r="R3" i="2" s="1"/>
  <c r="Q3" i="2"/>
  <c r="I10" i="2"/>
  <c r="K10" i="2"/>
  <c r="Q10" i="2"/>
  <c r="R10" i="2"/>
  <c r="S10" i="2"/>
  <c r="I5" i="2"/>
  <c r="K5" i="2"/>
  <c r="Q5" i="2" s="1"/>
  <c r="S5" i="2"/>
  <c r="D6" i="2"/>
  <c r="G6" i="2"/>
  <c r="H6" i="2"/>
  <c r="I7" i="2" s="1"/>
  <c r="J6" i="2"/>
  <c r="L6" i="2"/>
  <c r="M6" i="2"/>
  <c r="O6" i="2"/>
  <c r="P6" i="2"/>
  <c r="I8" i="2"/>
  <c r="R5" i="2" l="1"/>
  <c r="S3" i="2"/>
  <c r="K6" i="2"/>
  <c r="P8" i="2" l="1"/>
  <c r="M8" i="2"/>
  <c r="S8" i="2"/>
</calcChain>
</file>

<file path=xl/sharedStrings.xml><?xml version="1.0" encoding="utf-8"?>
<sst xmlns="http://schemas.openxmlformats.org/spreadsheetml/2006/main" count="71" uniqueCount="52">
  <si>
    <t>Parcel Number</t>
  </si>
  <si>
    <t>Street Address</t>
  </si>
  <si>
    <t>Sale Date</t>
  </si>
  <si>
    <t>Sale Price</t>
  </si>
  <si>
    <t>Instr.</t>
  </si>
  <si>
    <t>Terms of Sale</t>
  </si>
  <si>
    <t>Adj. Sale $</t>
  </si>
  <si>
    <t>Asd. when Sold</t>
  </si>
  <si>
    <t>Asd/Adj. Sale</t>
  </si>
  <si>
    <t>Cur. Appraisal</t>
  </si>
  <si>
    <t>Land Residual</t>
  </si>
  <si>
    <t>Est. Land Value</t>
  </si>
  <si>
    <t>Effec. Front</t>
  </si>
  <si>
    <t>Depth</t>
  </si>
  <si>
    <t>Net Acres</t>
  </si>
  <si>
    <t>Total Acres</t>
  </si>
  <si>
    <t>Dollars/FF</t>
  </si>
  <si>
    <t>Dollars/Acre</t>
  </si>
  <si>
    <t>Dollars/SqFt</t>
  </si>
  <si>
    <t>Actual Front</t>
  </si>
  <si>
    <t>ECF Area</t>
  </si>
  <si>
    <t>Liber/Page</t>
  </si>
  <si>
    <t>Other Parcels in Sale</t>
  </si>
  <si>
    <t>Land Table</t>
  </si>
  <si>
    <t>Gravel</t>
  </si>
  <si>
    <t>Paved</t>
  </si>
  <si>
    <t>Inspected Date</t>
  </si>
  <si>
    <t>Use Code</t>
  </si>
  <si>
    <t>Class</t>
  </si>
  <si>
    <t>003-002-036-0200</t>
  </si>
  <si>
    <t>WD</t>
  </si>
  <si>
    <t>03-ARM'S LENGTH</t>
  </si>
  <si>
    <t>4000</t>
  </si>
  <si>
    <t>L213/P100</t>
  </si>
  <si>
    <t>4099 CONV SWAMP LAND TABLE</t>
  </si>
  <si>
    <t>NOT INSPECTED</t>
  </si>
  <si>
    <t>402</t>
  </si>
  <si>
    <t>003-004-033-0300</t>
  </si>
  <si>
    <t>L218/P152</t>
  </si>
  <si>
    <t xml:space="preserve">4000 RES LAND </t>
  </si>
  <si>
    <t>003-005-023-0900</t>
  </si>
  <si>
    <t>L217/P1058</t>
  </si>
  <si>
    <t>003-008-013-0500</t>
  </si>
  <si>
    <t>L219/P1035</t>
  </si>
  <si>
    <t>Totals:</t>
  </si>
  <si>
    <t>Sale. Ratio =&gt;</t>
  </si>
  <si>
    <t>Average</t>
  </si>
  <si>
    <t>Std. Dev. =&gt;</t>
  </si>
  <si>
    <t>per FF=&gt;</t>
  </si>
  <si>
    <t>per Net Acre=&gt;</t>
  </si>
  <si>
    <t>per SqFt=&gt;</t>
  </si>
  <si>
    <t>These parcels are in the loser quality swamp land Land Table.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</si>
</sst>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$&quot;#,##0_);[Red]\(&quot;$&quot;#,##0\)"/>
    <numFmt numFmtId="8" formatCode="&quot;$&quot;#,##0.00_);[Red]\(&quot;$&quot;#,##0.00\)"/>
    <numFmt numFmtId="164" formatCode="#0.00_);[Red]\(#0.00\)"/>
    <numFmt numFmtId="165" formatCode="mm/dd/yy"/>
    <numFmt numFmtId="166" formatCode="#,##0.0_);[Red]\(#,##0.0\)"/>
    <numFmt numFmtId="167" formatCode="#0.0_);[Red]\(#0.0\)"/>
    <numFmt numFmtId="168" formatCode="&quot;$&quot;#,##0_);[Red]\(&quot;$&quot;#,##0.00\)"/>
  </numFmts>
  <fonts count="3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0" fontId="0" fillId="0" borderId="0" xfId="0" quotePrefix="1"/>
    <xf numFmtId="0" fontId="2" fillId="3" borderId="1" xfId="0" applyFont="1" applyFill="1" applyBorder="1"/>
    <xf numFmtId="0" fontId="2" fillId="3" borderId="1" xfId="0" applyFont="1" applyFill="1" applyBorder="1" applyAlignment="1">
      <alignment horizontal="right"/>
    </xf>
    <xf numFmtId="0" fontId="2" fillId="3" borderId="0" xfId="0" applyFont="1" applyFill="1" applyBorder="1"/>
    <xf numFmtId="0" fontId="2" fillId="3" borderId="0" xfId="0" applyFont="1" applyFill="1" applyBorder="1" applyAlignment="1">
      <alignment horizontal="right"/>
    </xf>
    <xf numFmtId="0" fontId="2" fillId="3" borderId="2" xfId="0" applyFont="1" applyFill="1" applyBorder="1"/>
    <xf numFmtId="0" fontId="2" fillId="3" borderId="2" xfId="0" applyFont="1" applyFill="1" applyBorder="1" applyAlignment="1">
      <alignment horizontal="right"/>
    </xf>
    <xf numFmtId="6" fontId="1" fillId="2" borderId="0" xfId="0" applyNumberFormat="1" applyFont="1" applyFill="1" applyAlignment="1">
      <alignment horizontal="center"/>
    </xf>
    <xf numFmtId="6" fontId="0" fillId="0" borderId="0" xfId="0" applyNumberFormat="1"/>
    <xf numFmtId="6" fontId="2" fillId="3" borderId="1" xfId="0" applyNumberFormat="1" applyFont="1" applyFill="1" applyBorder="1"/>
    <xf numFmtId="6" fontId="2" fillId="3" borderId="0" xfId="0" applyNumberFormat="1" applyFont="1" applyFill="1" applyBorder="1"/>
    <xf numFmtId="6" fontId="2" fillId="3" borderId="2" xfId="0" applyNumberFormat="1" applyFont="1" applyFill="1" applyBorder="1"/>
    <xf numFmtId="164" fontId="1" fillId="2" borderId="0" xfId="0" applyNumberFormat="1" applyFont="1" applyFill="1" applyAlignment="1">
      <alignment horizontal="center"/>
    </xf>
    <xf numFmtId="164" fontId="0" fillId="0" borderId="0" xfId="0" applyNumberFormat="1"/>
    <xf numFmtId="164" fontId="2" fillId="3" borderId="1" xfId="0" applyNumberFormat="1" applyFont="1" applyFill="1" applyBorder="1"/>
    <xf numFmtId="164" fontId="2" fillId="3" borderId="0" xfId="0" applyNumberFormat="1" applyFont="1" applyFill="1" applyBorder="1"/>
    <xf numFmtId="164" fontId="2" fillId="3" borderId="2" xfId="0" applyNumberFormat="1" applyFont="1" applyFill="1" applyBorder="1"/>
    <xf numFmtId="165" fontId="1" fillId="2" borderId="0" xfId="0" applyNumberFormat="1" applyFont="1" applyFill="1" applyAlignment="1">
      <alignment horizontal="center"/>
    </xf>
    <xf numFmtId="165" fontId="0" fillId="0" borderId="0" xfId="0" applyNumberFormat="1"/>
    <xf numFmtId="165" fontId="2" fillId="3" borderId="1" xfId="0" applyNumberFormat="1" applyFont="1" applyFill="1" applyBorder="1"/>
    <xf numFmtId="165" fontId="2" fillId="3" borderId="0" xfId="0" applyNumberFormat="1" applyFont="1" applyFill="1" applyBorder="1"/>
    <xf numFmtId="165" fontId="2" fillId="3" borderId="2" xfId="0" applyNumberFormat="1" applyFont="1" applyFill="1" applyBorder="1"/>
    <xf numFmtId="166" fontId="1" fillId="2" borderId="0" xfId="0" applyNumberFormat="1" applyFont="1" applyFill="1" applyAlignment="1">
      <alignment horizontal="center"/>
    </xf>
    <xf numFmtId="166" fontId="0" fillId="0" borderId="0" xfId="0" applyNumberFormat="1"/>
    <xf numFmtId="166" fontId="2" fillId="3" borderId="1" xfId="0" applyNumberFormat="1" applyFont="1" applyFill="1" applyBorder="1"/>
    <xf numFmtId="166" fontId="2" fillId="3" borderId="0" xfId="0" applyNumberFormat="1" applyFont="1" applyFill="1" applyBorder="1"/>
    <xf numFmtId="167" fontId="1" fillId="2" borderId="0" xfId="0" applyNumberFormat="1" applyFont="1" applyFill="1" applyAlignment="1">
      <alignment horizontal="center"/>
    </xf>
    <xf numFmtId="167" fontId="0" fillId="0" borderId="0" xfId="0" applyNumberFormat="1"/>
    <xf numFmtId="167" fontId="2" fillId="3" borderId="1" xfId="0" applyNumberFormat="1" applyFont="1" applyFill="1" applyBorder="1"/>
    <xf numFmtId="167" fontId="2" fillId="3" borderId="0" xfId="0" applyNumberFormat="1" applyFont="1" applyFill="1" applyBorder="1"/>
    <xf numFmtId="167" fontId="2" fillId="3" borderId="2" xfId="0" applyNumberFormat="1" applyFont="1" applyFill="1" applyBorder="1"/>
    <xf numFmtId="40" fontId="1" fillId="2" borderId="0" xfId="0" applyNumberFormat="1" applyFont="1" applyFill="1" applyAlignment="1">
      <alignment horizontal="center"/>
    </xf>
    <xf numFmtId="40" fontId="0" fillId="0" borderId="0" xfId="0" applyNumberFormat="1"/>
    <xf numFmtId="40" fontId="2" fillId="3" borderId="1" xfId="0" applyNumberFormat="1" applyFont="1" applyFill="1" applyBorder="1"/>
    <xf numFmtId="40" fontId="2" fillId="3" borderId="0" xfId="0" applyNumberFormat="1" applyFont="1" applyFill="1" applyBorder="1"/>
    <xf numFmtId="40" fontId="2" fillId="3" borderId="2" xfId="0" applyNumberFormat="1" applyFont="1" applyFill="1" applyBorder="1"/>
    <xf numFmtId="8" fontId="1" fillId="2" borderId="0" xfId="0" applyNumberFormat="1" applyFont="1" applyFill="1" applyAlignment="1">
      <alignment horizontal="center"/>
    </xf>
    <xf numFmtId="8" fontId="0" fillId="0" borderId="0" xfId="0" applyNumberFormat="1"/>
    <xf numFmtId="8" fontId="2" fillId="3" borderId="1" xfId="0" applyNumberFormat="1" applyFont="1" applyFill="1" applyBorder="1"/>
    <xf numFmtId="8" fontId="2" fillId="3" borderId="0" xfId="0" applyNumberFormat="1" applyFont="1" applyFill="1" applyBorder="1"/>
    <xf numFmtId="8" fontId="2" fillId="3" borderId="2" xfId="0" applyNumberFormat="1" applyFont="1" applyFill="1" applyBorder="1"/>
    <xf numFmtId="168" fontId="2" fillId="3" borderId="2" xfId="0" applyNumberFormat="1" applyFont="1" applyFill="1" applyBorder="1"/>
  </cellXfs>
  <cellStyles count="1">
    <cellStyle name="Normal" xfId="0" builtinId="0"/>
  </cellStyles>
  <dxfs count="2">
    <dxf>
      <fill>
        <patternFill>
          <bgColor rgb="FFFFFFFF"/>
        </patternFill>
      </fill>
    </dxf>
    <dxf>
      <fill>
        <patternFill>
          <bgColor rgb="FFA7E4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1"/>
  <sheetViews>
    <sheetView tabSelected="1" workbookViewId="0">
      <selection activeCell="A11" sqref="A11"/>
    </sheetView>
  </sheetViews>
  <sheetFormatPr defaultRowHeight="15" x14ac:dyDescent="0.25"/>
  <cols>
    <col min="1" max="1" width="30.7109375" customWidth="1"/>
    <col min="2" max="2" width="67.7109375" customWidth="1"/>
    <col min="3" max="3" width="16.7109375" style="24" customWidth="1"/>
    <col min="4" max="4" width="17.7109375" style="14" customWidth="1"/>
    <col min="5" max="5" width="8.7109375" customWidth="1"/>
    <col min="6" max="6" width="49.7109375" customWidth="1"/>
    <col min="7" max="8" width="17.7109375" style="14" customWidth="1"/>
    <col min="9" max="9" width="18.7109375" style="19" customWidth="1"/>
    <col min="10" max="10" width="17.7109375" style="14" customWidth="1"/>
    <col min="11" max="11" width="18.7109375" style="14" customWidth="1"/>
    <col min="12" max="12" width="20.7109375" style="14" customWidth="1"/>
    <col min="13" max="13" width="17.7109375" style="29" customWidth="1"/>
    <col min="14" max="14" width="10.7109375" style="33" customWidth="1"/>
    <col min="15" max="15" width="14.7109375" style="38" customWidth="1"/>
    <col min="16" max="16" width="16.7109375" style="38" customWidth="1"/>
    <col min="17" max="17" width="15.7109375" style="14" customWidth="1"/>
    <col min="18" max="18" width="17.7109375" style="14" customWidth="1"/>
    <col min="19" max="19" width="17.7109375" style="43" customWidth="1"/>
    <col min="20" max="20" width="17.7109375" style="38" customWidth="1"/>
    <col min="21" max="21" width="20.7109375" style="4" customWidth="1"/>
    <col min="22" max="22" width="20.7109375" customWidth="1"/>
    <col min="23" max="23" width="40.7109375" customWidth="1"/>
    <col min="24" max="24" width="15.7109375" customWidth="1"/>
    <col min="25" max="27" width="20.7109375" customWidth="1"/>
    <col min="28" max="28" width="13.7109375" customWidth="1"/>
    <col min="29" max="29" width="20.7109375" customWidth="1"/>
  </cols>
  <sheetData>
    <row r="1" spans="1:64" x14ac:dyDescent="0.25">
      <c r="A1" s="1" t="s">
        <v>0</v>
      </c>
      <c r="B1" s="1" t="s">
        <v>1</v>
      </c>
      <c r="C1" s="23" t="s">
        <v>2</v>
      </c>
      <c r="D1" s="13" t="s">
        <v>3</v>
      </c>
      <c r="E1" s="1" t="s">
        <v>4</v>
      </c>
      <c r="F1" s="1" t="s">
        <v>5</v>
      </c>
      <c r="G1" s="13" t="s">
        <v>6</v>
      </c>
      <c r="H1" s="13" t="s">
        <v>7</v>
      </c>
      <c r="I1" s="18" t="s">
        <v>8</v>
      </c>
      <c r="J1" s="13" t="s">
        <v>9</v>
      </c>
      <c r="K1" s="13" t="s">
        <v>10</v>
      </c>
      <c r="L1" s="13" t="s">
        <v>11</v>
      </c>
      <c r="M1" s="28" t="s">
        <v>12</v>
      </c>
      <c r="N1" s="32" t="s">
        <v>13</v>
      </c>
      <c r="O1" s="37" t="s">
        <v>14</v>
      </c>
      <c r="P1" s="37" t="s">
        <v>15</v>
      </c>
      <c r="Q1" s="13" t="s">
        <v>16</v>
      </c>
      <c r="R1" s="13" t="s">
        <v>17</v>
      </c>
      <c r="S1" s="42" t="s">
        <v>18</v>
      </c>
      <c r="T1" s="37" t="s">
        <v>19</v>
      </c>
      <c r="U1" s="3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64" x14ac:dyDescent="0.25">
      <c r="AL2" s="2"/>
      <c r="BC2" s="2"/>
      <c r="BE2" s="2"/>
    </row>
    <row r="3" spans="1:64" x14ac:dyDescent="0.25">
      <c r="A3" t="s">
        <v>37</v>
      </c>
      <c r="C3" s="24">
        <v>44042</v>
      </c>
      <c r="D3" s="14">
        <v>32500</v>
      </c>
      <c r="E3" t="s">
        <v>30</v>
      </c>
      <c r="F3" t="s">
        <v>31</v>
      </c>
      <c r="G3" s="14">
        <v>32500</v>
      </c>
      <c r="H3" s="14">
        <v>12000</v>
      </c>
      <c r="I3" s="19">
        <f>H3/G3*100</f>
        <v>36.923076923076927</v>
      </c>
      <c r="J3" s="14">
        <v>32000</v>
      </c>
      <c r="K3" s="14">
        <f>G3-0</f>
        <v>32500</v>
      </c>
      <c r="L3" s="14">
        <v>32000</v>
      </c>
      <c r="M3" s="29">
        <v>0</v>
      </c>
      <c r="N3" s="33">
        <v>0</v>
      </c>
      <c r="O3" s="38">
        <v>40</v>
      </c>
      <c r="P3" s="38">
        <v>40</v>
      </c>
      <c r="Q3" s="14" t="e">
        <f>K3/M3</f>
        <v>#DIV/0!</v>
      </c>
      <c r="R3" s="14">
        <f>K3/O3</f>
        <v>812.5</v>
      </c>
      <c r="S3" s="43">
        <f>K3/O3/43560</f>
        <v>1.8652433425160698E-2</v>
      </c>
      <c r="T3" s="38">
        <v>0</v>
      </c>
      <c r="U3" s="5" t="s">
        <v>32</v>
      </c>
      <c r="V3" t="s">
        <v>38</v>
      </c>
      <c r="X3" t="s">
        <v>39</v>
      </c>
      <c r="Y3">
        <v>0</v>
      </c>
      <c r="Z3">
        <v>0</v>
      </c>
      <c r="AA3" t="s">
        <v>35</v>
      </c>
      <c r="AC3" s="6" t="s">
        <v>36</v>
      </c>
    </row>
    <row r="5" spans="1:64" ht="15.75" thickBot="1" x14ac:dyDescent="0.3">
      <c r="A5" t="s">
        <v>42</v>
      </c>
      <c r="C5" s="24">
        <v>44125</v>
      </c>
      <c r="D5" s="14">
        <v>35000</v>
      </c>
      <c r="E5" t="s">
        <v>30</v>
      </c>
      <c r="F5" t="s">
        <v>31</v>
      </c>
      <c r="G5" s="14">
        <v>35000</v>
      </c>
      <c r="H5" s="14">
        <v>16000</v>
      </c>
      <c r="I5" s="19">
        <f>H5/G5*100</f>
        <v>45.714285714285715</v>
      </c>
      <c r="J5" s="14">
        <v>32000</v>
      </c>
      <c r="K5" s="14">
        <f>G5-0</f>
        <v>35000</v>
      </c>
      <c r="L5" s="14">
        <v>32000</v>
      </c>
      <c r="M5" s="29">
        <v>0</v>
      </c>
      <c r="N5" s="33">
        <v>0</v>
      </c>
      <c r="O5" s="38">
        <v>40</v>
      </c>
      <c r="P5" s="38">
        <v>40</v>
      </c>
      <c r="Q5" s="14" t="e">
        <f>K5/M5</f>
        <v>#DIV/0!</v>
      </c>
      <c r="R5" s="14">
        <f>K5/O5</f>
        <v>875</v>
      </c>
      <c r="S5" s="43">
        <f>K5/O5/43560</f>
        <v>2.0087235996326905E-2</v>
      </c>
      <c r="T5" s="38">
        <v>0</v>
      </c>
      <c r="U5" s="5" t="s">
        <v>32</v>
      </c>
      <c r="V5" t="s">
        <v>43</v>
      </c>
      <c r="X5" t="s">
        <v>39</v>
      </c>
      <c r="Y5">
        <v>0</v>
      </c>
      <c r="Z5">
        <v>1</v>
      </c>
      <c r="AA5" t="s">
        <v>35</v>
      </c>
      <c r="AC5" s="6" t="s">
        <v>36</v>
      </c>
    </row>
    <row r="6" spans="1:64" ht="15.75" thickTop="1" x14ac:dyDescent="0.25">
      <c r="A6" s="7"/>
      <c r="B6" s="7"/>
      <c r="C6" s="25" t="s">
        <v>44</v>
      </c>
      <c r="D6" s="15">
        <f>+SUM(D2:D5)</f>
        <v>67500</v>
      </c>
      <c r="E6" s="7"/>
      <c r="F6" s="7"/>
      <c r="G6" s="15">
        <f>+SUM(G2:G5)</f>
        <v>67500</v>
      </c>
      <c r="H6" s="15">
        <f>+SUM(H2:H5)</f>
        <v>28000</v>
      </c>
      <c r="I6" s="20"/>
      <c r="J6" s="15">
        <f>+SUM(J2:J5)</f>
        <v>64000</v>
      </c>
      <c r="K6" s="15">
        <f>+SUM(K2:K5)</f>
        <v>67500</v>
      </c>
      <c r="L6" s="15">
        <f>+SUM(L2:L5)</f>
        <v>64000</v>
      </c>
      <c r="M6" s="30">
        <f>+SUM(M2:M5)</f>
        <v>0</v>
      </c>
      <c r="N6" s="34"/>
      <c r="O6" s="39">
        <f>+SUM(O2:O5)</f>
        <v>80</v>
      </c>
      <c r="P6" s="39">
        <f>+SUM(P2:P5)</f>
        <v>80</v>
      </c>
      <c r="Q6" s="15"/>
      <c r="R6" s="15"/>
      <c r="S6" s="44"/>
      <c r="T6" s="39"/>
      <c r="U6" s="8"/>
      <c r="V6" s="7"/>
      <c r="W6" s="7"/>
      <c r="X6" s="7"/>
      <c r="Y6" s="7"/>
      <c r="Z6" s="7"/>
      <c r="AA6" s="7"/>
      <c r="AB6" s="7"/>
      <c r="AC6" s="7"/>
    </row>
    <row r="7" spans="1:64" x14ac:dyDescent="0.25">
      <c r="A7" s="9"/>
      <c r="B7" s="9"/>
      <c r="C7" s="26"/>
      <c r="D7" s="16"/>
      <c r="E7" s="9"/>
      <c r="F7" s="9"/>
      <c r="G7" s="16"/>
      <c r="H7" s="16" t="s">
        <v>45</v>
      </c>
      <c r="I7" s="21">
        <f>H6/G6*100</f>
        <v>41.481481481481481</v>
      </c>
      <c r="J7" s="16"/>
      <c r="K7" s="16"/>
      <c r="L7" s="16" t="s">
        <v>46</v>
      </c>
      <c r="M7" s="31"/>
      <c r="N7" s="35"/>
      <c r="O7" s="40" t="s">
        <v>46</v>
      </c>
      <c r="P7" s="40"/>
      <c r="Q7" s="16"/>
      <c r="R7" s="16" t="s">
        <v>46</v>
      </c>
      <c r="S7" s="45"/>
      <c r="T7" s="40"/>
      <c r="U7" s="10"/>
      <c r="V7" s="9"/>
      <c r="W7" s="9"/>
      <c r="X7" s="9"/>
      <c r="Y7" s="9"/>
      <c r="Z7" s="9"/>
      <c r="AA7" s="9"/>
      <c r="AB7" s="9"/>
      <c r="AC7" s="9"/>
    </row>
    <row r="8" spans="1:64" x14ac:dyDescent="0.25">
      <c r="A8" s="11"/>
      <c r="B8" s="11"/>
      <c r="C8" s="27"/>
      <c r="D8" s="17"/>
      <c r="E8" s="11"/>
      <c r="F8" s="11"/>
      <c r="G8" s="17"/>
      <c r="H8" s="17" t="s">
        <v>47</v>
      </c>
      <c r="I8" s="22">
        <f>STDEV(I2:I5)</f>
        <v>6.2163233510905149</v>
      </c>
      <c r="J8" s="17"/>
      <c r="K8" s="17"/>
      <c r="L8" s="17" t="s">
        <v>48</v>
      </c>
      <c r="M8" s="47" t="e">
        <f>K6/M6</f>
        <v>#DIV/0!</v>
      </c>
      <c r="N8" s="36"/>
      <c r="O8" s="41" t="s">
        <v>49</v>
      </c>
      <c r="P8" s="41">
        <f>K6/O6</f>
        <v>843.75</v>
      </c>
      <c r="Q8" s="17"/>
      <c r="R8" s="17" t="s">
        <v>50</v>
      </c>
      <c r="S8" s="46">
        <f>K6/O6/43560</f>
        <v>1.9369834710743803E-2</v>
      </c>
      <c r="T8" s="41"/>
      <c r="U8" s="12"/>
      <c r="V8" s="11"/>
      <c r="W8" s="11"/>
      <c r="X8" s="11"/>
      <c r="Y8" s="11"/>
      <c r="Z8" s="11"/>
      <c r="AA8" s="11"/>
      <c r="AB8" s="11"/>
      <c r="AC8" s="11"/>
    </row>
    <row r="9" spans="1:64" x14ac:dyDescent="0.25">
      <c r="A9" t="s">
        <v>29</v>
      </c>
      <c r="C9" s="24">
        <v>43789</v>
      </c>
      <c r="D9" s="14">
        <v>11000</v>
      </c>
      <c r="E9" t="s">
        <v>30</v>
      </c>
      <c r="F9" t="s">
        <v>31</v>
      </c>
      <c r="G9" s="14">
        <v>11000</v>
      </c>
      <c r="H9" s="14">
        <v>8000</v>
      </c>
      <c r="I9" s="19">
        <f>H9/G9*100</f>
        <v>72.727272727272734</v>
      </c>
      <c r="J9" s="14">
        <v>16000</v>
      </c>
      <c r="K9" s="14">
        <f>G9-0</f>
        <v>11000</v>
      </c>
      <c r="L9" s="14">
        <v>16000</v>
      </c>
      <c r="M9" s="29">
        <v>0</v>
      </c>
      <c r="N9" s="33">
        <v>0</v>
      </c>
      <c r="O9" s="38">
        <v>40</v>
      </c>
      <c r="P9" s="38">
        <v>40</v>
      </c>
      <c r="Q9" s="14" t="e">
        <f>K9/M9</f>
        <v>#DIV/0!</v>
      </c>
      <c r="R9" s="14">
        <f>K9/O9</f>
        <v>275</v>
      </c>
      <c r="S9" s="43">
        <f>K9/O9/43560</f>
        <v>6.313131313131313E-3</v>
      </c>
      <c r="T9" s="38">
        <v>0</v>
      </c>
      <c r="U9" s="5" t="s">
        <v>32</v>
      </c>
      <c r="V9" t="s">
        <v>33</v>
      </c>
      <c r="X9" t="s">
        <v>34</v>
      </c>
      <c r="Y9">
        <v>0</v>
      </c>
      <c r="Z9">
        <v>0</v>
      </c>
      <c r="AA9" t="s">
        <v>35</v>
      </c>
      <c r="AC9" s="6" t="s">
        <v>36</v>
      </c>
    </row>
    <row r="10" spans="1:64" x14ac:dyDescent="0.25">
      <c r="A10" t="s">
        <v>40</v>
      </c>
      <c r="C10" s="24">
        <v>44028</v>
      </c>
      <c r="D10" s="14">
        <v>15000</v>
      </c>
      <c r="E10" t="s">
        <v>30</v>
      </c>
      <c r="F10" t="s">
        <v>31</v>
      </c>
      <c r="G10" s="14">
        <v>15000</v>
      </c>
      <c r="H10" s="14">
        <v>8000</v>
      </c>
      <c r="I10" s="19">
        <f>H10/G10*100</f>
        <v>53.333333333333336</v>
      </c>
      <c r="J10" s="14">
        <v>16000</v>
      </c>
      <c r="K10" s="14">
        <f>G10-0</f>
        <v>15000</v>
      </c>
      <c r="L10" s="14">
        <v>16000</v>
      </c>
      <c r="M10" s="29">
        <v>600</v>
      </c>
      <c r="N10" s="33">
        <v>0</v>
      </c>
      <c r="O10" s="38">
        <v>40</v>
      </c>
      <c r="P10" s="38">
        <v>40</v>
      </c>
      <c r="Q10" s="14">
        <f>K10/M10</f>
        <v>25</v>
      </c>
      <c r="R10" s="14">
        <f>K10/O10</f>
        <v>375</v>
      </c>
      <c r="S10" s="43">
        <f>K10/O10/43560</f>
        <v>8.6088154269972454E-3</v>
      </c>
      <c r="T10" s="38">
        <v>600</v>
      </c>
      <c r="U10" s="5" t="s">
        <v>32</v>
      </c>
      <c r="V10" t="s">
        <v>41</v>
      </c>
      <c r="X10" t="s">
        <v>34</v>
      </c>
      <c r="Y10">
        <v>0</v>
      </c>
      <c r="Z10">
        <v>0</v>
      </c>
      <c r="AA10" t="s">
        <v>35</v>
      </c>
      <c r="AC10" s="6" t="s">
        <v>36</v>
      </c>
    </row>
    <row r="11" spans="1:64" x14ac:dyDescent="0.25">
      <c r="A11" t="s">
        <v>51</v>
      </c>
    </row>
  </sheetData>
  <conditionalFormatting sqref="A3:AC3 A5:AC5 A9:AC10">
    <cfRule type="expression" dxfId="1" priority="1" stopIfTrue="1">
      <formula>MOD(ROW(),4)&gt;1</formula>
    </cfRule>
    <cfRule type="expression" dxfId="0" priority="2" stopIfTrue="1">
      <formula>MOD(ROW(),4)&lt;2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Land Analysis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Assessor</dc:creator>
  <cp:lastModifiedBy>Assessor</cp:lastModifiedBy>
  <dcterms:created xsi:type="dcterms:W3CDTF">2022-02-09T03:36:32Z</dcterms:created>
  <dcterms:modified xsi:type="dcterms:W3CDTF">2022-02-09T03:44:48Z</dcterms:modified>
</cp:coreProperties>
</file>