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sessor\Documents\2022 Land Analysis Reports\"/>
    </mc:Choice>
  </mc:AlternateContent>
  <bookViews>
    <workbookView xWindow="0" yWindow="0" windowWidth="24195" windowHeight="11970"/>
  </bookViews>
  <sheets>
    <sheet name="Land Analysi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K2" i="2"/>
  <c r="Q2" i="2"/>
  <c r="R2" i="2"/>
  <c r="S2" i="2"/>
  <c r="I3" i="2"/>
  <c r="K3" i="2"/>
  <c r="R3" i="2" s="1"/>
  <c r="Q3" i="2"/>
  <c r="D4" i="2"/>
  <c r="G4" i="2"/>
  <c r="H4" i="2"/>
  <c r="I5" i="2" s="1"/>
  <c r="J4" i="2"/>
  <c r="K4" i="2"/>
  <c r="M6" i="2" s="1"/>
  <c r="L4" i="2"/>
  <c r="M4" i="2"/>
  <c r="O4" i="2"/>
  <c r="P4" i="2"/>
  <c r="I6" i="2"/>
  <c r="S6" i="2"/>
  <c r="P6" i="2" l="1"/>
  <c r="S3" i="2"/>
</calcChain>
</file>

<file path=xl/sharedStrings.xml><?xml version="1.0" encoding="utf-8"?>
<sst xmlns="http://schemas.openxmlformats.org/spreadsheetml/2006/main" count="55" uniqueCount="48">
  <si>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</si>
  <si>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</si>
  <si>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</si>
  <si>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</si>
  <si>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</si>
  <si>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</si>
  <si>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</si>
  <si>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</si>
  <si>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</si>
  <si>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</si>
  <si>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</si>
  <si>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</si>
  <si>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</si>
  <si>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</si>
  <si>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</si>
  <si>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</si>
  <si>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</si>
  <si>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</si>
  <si>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</si>
  <si>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</si>
  <si>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</si>
  <si>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</si>
  <si>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</si>
  <si>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</si>
  <si>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</si>
  <si>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</si>
  <si>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</si>
  <si>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</si>
  <si>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</si>
  <si>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003-004-025-0500</t>
  </si>
  <si>
    <t>WD</t>
  </si>
  <si>
    <t>03-ARM'S LENGTH</t>
  </si>
  <si>
    <t>4100</t>
  </si>
  <si>
    <t>L221/P565</t>
  </si>
  <si>
    <t>003-004-025-0140</t>
  </si>
  <si>
    <t xml:space="preserve">4000 RES LAND </t>
  </si>
  <si>
    <t>NOT INSPECTED</t>
  </si>
  <si>
    <t>402</t>
  </si>
  <si>
    <t>003-013-002-0200</t>
  </si>
  <si>
    <t>4000</t>
  </si>
  <si>
    <t>L220/P664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</si>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</sst>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168" fontId="2" fillId="3" borderId="2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"/>
  <sheetViews>
    <sheetView tabSelected="1" topLeftCell="G1" workbookViewId="0">
      <selection activeCell="A7" sqref="A7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4" customWidth="1"/>
    <col min="4" max="4" width="17.7109375" style="14" customWidth="1"/>
    <col min="5" max="5" width="8.7109375" customWidth="1"/>
    <col min="6" max="6" width="49.7109375" customWidth="1"/>
    <col min="7" max="8" width="17.7109375" style="14" customWidth="1"/>
    <col min="9" max="9" width="18.7109375" style="19" customWidth="1"/>
    <col min="10" max="10" width="17.7109375" style="14" customWidth="1"/>
    <col min="11" max="11" width="18.7109375" style="14" customWidth="1"/>
    <col min="12" max="12" width="20.7109375" style="14" customWidth="1"/>
    <col min="13" max="13" width="17.7109375" style="29" customWidth="1"/>
    <col min="14" max="14" width="10.7109375" style="33" customWidth="1"/>
    <col min="15" max="15" width="14.7109375" style="38" customWidth="1"/>
    <col min="16" max="16" width="16.7109375" style="38" customWidth="1"/>
    <col min="17" max="17" width="15.7109375" style="14" customWidth="1"/>
    <col min="18" max="18" width="17.7109375" style="14" customWidth="1"/>
    <col min="19" max="19" width="17.7109375" style="43" customWidth="1"/>
    <col min="20" max="20" width="17.7109375" style="38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29" width="20.7109375" customWidth="1"/>
  </cols>
  <sheetData>
    <row r="1" spans="1:64" x14ac:dyDescent="0.25">
      <c r="A1" s="1" t="s">
        <v>0</v>
      </c>
      <c r="B1" s="1" t="s">
        <v>1</v>
      </c>
      <c r="C1" s="23" t="s">
        <v>2</v>
      </c>
      <c r="D1" s="13" t="s">
        <v>3</v>
      </c>
      <c r="E1" s="1" t="s">
        <v>4</v>
      </c>
      <c r="F1" s="1" t="s">
        <v>5</v>
      </c>
      <c r="G1" s="13" t="s">
        <v>6</v>
      </c>
      <c r="H1" s="13" t="s">
        <v>7</v>
      </c>
      <c r="I1" s="18" t="s">
        <v>8</v>
      </c>
      <c r="J1" s="13" t="s">
        <v>9</v>
      </c>
      <c r="K1" s="13" t="s">
        <v>10</v>
      </c>
      <c r="L1" s="13" t="s">
        <v>11</v>
      </c>
      <c r="M1" s="28" t="s">
        <v>12</v>
      </c>
      <c r="N1" s="32" t="s">
        <v>13</v>
      </c>
      <c r="O1" s="37" t="s">
        <v>14</v>
      </c>
      <c r="P1" s="37" t="s">
        <v>15</v>
      </c>
      <c r="Q1" s="13" t="s">
        <v>16</v>
      </c>
      <c r="R1" s="13" t="s">
        <v>17</v>
      </c>
      <c r="S1" s="42" t="s">
        <v>18</v>
      </c>
      <c r="T1" s="37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29</v>
      </c>
      <c r="C2" s="24">
        <v>44218</v>
      </c>
      <c r="D2" s="14">
        <v>29000</v>
      </c>
      <c r="E2" t="s">
        <v>30</v>
      </c>
      <c r="F2" t="s">
        <v>31</v>
      </c>
      <c r="G2" s="14">
        <v>29000</v>
      </c>
      <c r="H2" s="14">
        <v>32100</v>
      </c>
      <c r="I2" s="19">
        <f>H2/G2*100</f>
        <v>110.68965517241381</v>
      </c>
      <c r="J2" s="14">
        <v>64150</v>
      </c>
      <c r="K2" s="14">
        <f>G2-0</f>
        <v>29000</v>
      </c>
      <c r="L2" s="14">
        <v>59400</v>
      </c>
      <c r="M2" s="29">
        <v>990</v>
      </c>
      <c r="N2" s="33">
        <v>0</v>
      </c>
      <c r="O2" s="38">
        <v>29.2</v>
      </c>
      <c r="P2" s="38">
        <v>29.2</v>
      </c>
      <c r="Q2" s="14">
        <f>K2/M2</f>
        <v>29.292929292929294</v>
      </c>
      <c r="R2" s="14">
        <f>K2/O2</f>
        <v>993.15068493150693</v>
      </c>
      <c r="S2" s="43">
        <f>K2/O2/43560</f>
        <v>2.2799602500723298E-2</v>
      </c>
      <c r="T2" s="38">
        <v>990</v>
      </c>
      <c r="U2" s="5" t="s">
        <v>32</v>
      </c>
      <c r="V2" t="s">
        <v>33</v>
      </c>
      <c r="W2" t="s">
        <v>34</v>
      </c>
      <c r="X2" t="s">
        <v>35</v>
      </c>
      <c r="Y2">
        <v>0</v>
      </c>
      <c r="Z2">
        <v>0</v>
      </c>
      <c r="AA2" t="s">
        <v>36</v>
      </c>
      <c r="AC2" s="6" t="s">
        <v>37</v>
      </c>
      <c r="AL2" s="2"/>
      <c r="BC2" s="2"/>
      <c r="BE2" s="2"/>
    </row>
    <row r="3" spans="1:64" ht="15.75" thickBot="1" x14ac:dyDescent="0.3">
      <c r="A3" t="s">
        <v>38</v>
      </c>
      <c r="C3" s="24">
        <v>44154</v>
      </c>
      <c r="D3" s="14">
        <v>40000</v>
      </c>
      <c r="E3" t="s">
        <v>30</v>
      </c>
      <c r="F3" t="s">
        <v>31</v>
      </c>
      <c r="G3" s="14">
        <v>40000</v>
      </c>
      <c r="H3" s="14">
        <v>16000</v>
      </c>
      <c r="I3" s="19">
        <f>H3/G3*100</f>
        <v>40</v>
      </c>
      <c r="J3" s="14">
        <v>28000</v>
      </c>
      <c r="K3" s="14">
        <f>G3-0</f>
        <v>40000</v>
      </c>
      <c r="L3" s="14">
        <v>28000</v>
      </c>
      <c r="M3" s="29">
        <v>200</v>
      </c>
      <c r="N3" s="33">
        <v>0</v>
      </c>
      <c r="O3" s="38">
        <v>30</v>
      </c>
      <c r="P3" s="38">
        <v>30</v>
      </c>
      <c r="Q3" s="14">
        <f>K3/M3</f>
        <v>200</v>
      </c>
      <c r="R3" s="14">
        <f>K3/O3</f>
        <v>1333.3333333333333</v>
      </c>
      <c r="S3" s="43">
        <f>K3/O3/43560</f>
        <v>3.0609121518212424E-2</v>
      </c>
      <c r="T3" s="38">
        <v>200</v>
      </c>
      <c r="U3" s="5" t="s">
        <v>39</v>
      </c>
      <c r="V3" t="s">
        <v>40</v>
      </c>
      <c r="X3" t="s">
        <v>35</v>
      </c>
      <c r="Y3">
        <v>0</v>
      </c>
      <c r="Z3">
        <v>0</v>
      </c>
      <c r="AA3" t="s">
        <v>36</v>
      </c>
      <c r="AC3" s="6" t="s">
        <v>37</v>
      </c>
    </row>
    <row r="4" spans="1:64" ht="15.75" thickTop="1" x14ac:dyDescent="0.25">
      <c r="A4" s="7"/>
      <c r="B4" s="7"/>
      <c r="C4" s="25" t="s">
        <v>41</v>
      </c>
      <c r="D4" s="15">
        <f>+SUM(D2:D3)</f>
        <v>69000</v>
      </c>
      <c r="E4" s="7"/>
      <c r="F4" s="7"/>
      <c r="G4" s="15">
        <f>+SUM(G2:G3)</f>
        <v>69000</v>
      </c>
      <c r="H4" s="15">
        <f>+SUM(H2:H3)</f>
        <v>48100</v>
      </c>
      <c r="I4" s="20"/>
      <c r="J4" s="15">
        <f>+SUM(J2:J3)</f>
        <v>92150</v>
      </c>
      <c r="K4" s="15">
        <f>+SUM(K2:K3)</f>
        <v>69000</v>
      </c>
      <c r="L4" s="15">
        <f>+SUM(L2:L3)</f>
        <v>87400</v>
      </c>
      <c r="M4" s="30">
        <f>+SUM(M2:M3)</f>
        <v>1190</v>
      </c>
      <c r="N4" s="34"/>
      <c r="O4" s="39">
        <f>+SUM(O2:O3)</f>
        <v>59.2</v>
      </c>
      <c r="P4" s="39">
        <f>+SUM(P2:P3)</f>
        <v>59.2</v>
      </c>
      <c r="Q4" s="15"/>
      <c r="R4" s="15"/>
      <c r="S4" s="44"/>
      <c r="T4" s="39"/>
      <c r="U4" s="8"/>
      <c r="V4" s="7"/>
      <c r="W4" s="7"/>
      <c r="X4" s="7"/>
      <c r="Y4" s="7"/>
      <c r="Z4" s="7"/>
      <c r="AA4" s="7"/>
      <c r="AB4" s="7"/>
      <c r="AC4" s="7"/>
    </row>
    <row r="5" spans="1:64" x14ac:dyDescent="0.25">
      <c r="A5" s="9"/>
      <c r="B5" s="9"/>
      <c r="C5" s="26"/>
      <c r="D5" s="16"/>
      <c r="E5" s="9"/>
      <c r="F5" s="9"/>
      <c r="G5" s="16"/>
      <c r="H5" s="16" t="s">
        <v>42</v>
      </c>
      <c r="I5" s="21">
        <f>H4/G4*100</f>
        <v>69.710144927536234</v>
      </c>
      <c r="J5" s="16"/>
      <c r="K5" s="16"/>
      <c r="L5" s="16" t="s">
        <v>43</v>
      </c>
      <c r="M5" s="31"/>
      <c r="N5" s="35"/>
      <c r="O5" s="40" t="s">
        <v>43</v>
      </c>
      <c r="P5" s="40"/>
      <c r="Q5" s="16"/>
      <c r="R5" s="16" t="s">
        <v>43</v>
      </c>
      <c r="S5" s="45"/>
      <c r="T5" s="40"/>
      <c r="U5" s="10"/>
      <c r="V5" s="9"/>
      <c r="W5" s="9"/>
      <c r="X5" s="9"/>
      <c r="Y5" s="9"/>
      <c r="Z5" s="9"/>
      <c r="AA5" s="9"/>
      <c r="AB5" s="9"/>
      <c r="AC5" s="9"/>
    </row>
    <row r="6" spans="1:64" x14ac:dyDescent="0.25">
      <c r="A6" s="11"/>
      <c r="B6" s="11"/>
      <c r="C6" s="27"/>
      <c r="D6" s="17"/>
      <c r="E6" s="11"/>
      <c r="F6" s="11"/>
      <c r="G6" s="17"/>
      <c r="H6" s="17" t="s">
        <v>44</v>
      </c>
      <c r="I6" s="22">
        <f>STDEV(I2:I3)</f>
        <v>49.985134532152514</v>
      </c>
      <c r="J6" s="17"/>
      <c r="K6" s="17"/>
      <c r="L6" s="17" t="s">
        <v>45</v>
      </c>
      <c r="M6" s="47">
        <f>K4/M4</f>
        <v>57.983193277310924</v>
      </c>
      <c r="N6" s="36"/>
      <c r="O6" s="41" t="s">
        <v>46</v>
      </c>
      <c r="P6" s="41">
        <f>K4/O4</f>
        <v>1165.5405405405404</v>
      </c>
      <c r="Q6" s="17"/>
      <c r="R6" s="17" t="s">
        <v>47</v>
      </c>
      <c r="S6" s="46">
        <f>K4/O4/43560</f>
        <v>2.6757129029856299E-2</v>
      </c>
      <c r="T6" s="41"/>
      <c r="U6" s="12"/>
      <c r="V6" s="11"/>
      <c r="W6" s="11"/>
      <c r="X6" s="11"/>
      <c r="Y6" s="11"/>
      <c r="Z6" s="11"/>
      <c r="AA6" s="11"/>
      <c r="AB6" s="11"/>
      <c r="AC6" s="11"/>
    </row>
  </sheetData>
  <conditionalFormatting sqref="A2:AC3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2022-02-09T03:05:07Z</dcterms:created>
  <dcterms:modified xsi:type="dcterms:W3CDTF">2022-02-09T03:25:52Z</dcterms:modified>
</cp:coreProperties>
</file>