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sessor\Documents\2022 Land Analysis Reports\"/>
    </mc:Choice>
  </mc:AlternateContent>
  <bookViews>
    <workbookView xWindow="0" yWindow="0" windowWidth="24195" windowHeight="11970"/>
  </bookViews>
  <sheets>
    <sheet name="Land Analysis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 l="1"/>
  <c r="K2" i="2"/>
  <c r="Q2" i="2" s="1"/>
  <c r="R2" i="2"/>
  <c r="S2" i="2"/>
  <c r="I3" i="2"/>
  <c r="K3" i="2"/>
  <c r="R3" i="2" s="1"/>
  <c r="Q3" i="2"/>
  <c r="I21" i="2"/>
  <c r="K21" i="2"/>
  <c r="Q21" i="2" s="1"/>
  <c r="I22" i="2"/>
  <c r="K22" i="2"/>
  <c r="Q22" i="2" s="1"/>
  <c r="S22" i="2"/>
  <c r="I23" i="2"/>
  <c r="K23" i="2"/>
  <c r="S23" i="2" s="1"/>
  <c r="Q23" i="2"/>
  <c r="I24" i="2"/>
  <c r="K24" i="2"/>
  <c r="R24" i="2" s="1"/>
  <c r="Q24" i="2"/>
  <c r="S24" i="2"/>
  <c r="I25" i="2"/>
  <c r="K25" i="2"/>
  <c r="Q25" i="2" s="1"/>
  <c r="I26" i="2"/>
  <c r="K26" i="2"/>
  <c r="Q26" i="2" s="1"/>
  <c r="S26" i="2"/>
  <c r="I27" i="2"/>
  <c r="K27" i="2"/>
  <c r="S27" i="2" s="1"/>
  <c r="Q27" i="2"/>
  <c r="R27" i="2"/>
  <c r="I28" i="2"/>
  <c r="K28" i="2"/>
  <c r="R28" i="2" s="1"/>
  <c r="Q28" i="2"/>
  <c r="I29" i="2"/>
  <c r="K29" i="2"/>
  <c r="Q29" i="2" s="1"/>
  <c r="S29" i="2"/>
  <c r="I30" i="2"/>
  <c r="K30" i="2"/>
  <c r="Q30" i="2" s="1"/>
  <c r="I31" i="2"/>
  <c r="K31" i="2"/>
  <c r="S31" i="2" s="1"/>
  <c r="Q31" i="2"/>
  <c r="R31" i="2"/>
  <c r="I32" i="2"/>
  <c r="K32" i="2"/>
  <c r="R32" i="2" s="1"/>
  <c r="R26" i="2" l="1"/>
  <c r="S32" i="2"/>
  <c r="S30" i="2"/>
  <c r="S21" i="2"/>
  <c r="Q32" i="2"/>
  <c r="R23" i="2"/>
  <c r="R29" i="2"/>
  <c r="R21" i="2"/>
  <c r="R30" i="2"/>
  <c r="S25" i="2"/>
  <c r="R22" i="2"/>
  <c r="S28" i="2"/>
  <c r="R25" i="2"/>
  <c r="S3" i="2"/>
  <c r="S18" i="2" l="1"/>
  <c r="K16" i="2"/>
  <c r="M18" i="2"/>
  <c r="O16" i="2"/>
  <c r="L16" i="2"/>
  <c r="P16" i="2"/>
  <c r="G16" i="2"/>
  <c r="I18" i="2"/>
  <c r="J16" i="2"/>
  <c r="D16" i="2"/>
  <c r="I17" i="2"/>
  <c r="H16" i="2"/>
  <c r="M16" i="2"/>
</calcChain>
</file>

<file path=xl/sharedStrings.xml><?xml version="1.0" encoding="utf-8"?>
<sst xmlns="http://schemas.openxmlformats.org/spreadsheetml/2006/main" count="158" uniqueCount="77">
  <si>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</si>
  <si>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</si>
  <si>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</si>
  <si>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</si>
  <si>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</si>
  <si>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</si>
  <si>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</si>
  <si>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</si>
  <si>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</si>
  <si>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</si>
  <si>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</si>
  <si>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</si>
  <si>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</si>
  <si>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</si>
  <si>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</si>
  <si>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</si>
  <si>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</si>
  <si>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</si>
  <si>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</si>
  <si>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</si>
  <si>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</si>
  <si>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</si>
  <si>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</si>
  <si>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</si>
  <si>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</si>
  <si>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</si>
  <si>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</si>
  <si>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</si>
  <si>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</si>
  <si>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003-003-025-0110</t>
  </si>
  <si>
    <t>WD</t>
  </si>
  <si>
    <t>03-ARM'S LENGTH</t>
  </si>
  <si>
    <t>4000</t>
  </si>
  <si>
    <t>L211/P859</t>
  </si>
  <si>
    <t xml:space="preserve">4000 RES LAND </t>
  </si>
  <si>
    <t>NOT INSPECTED</t>
  </si>
  <si>
    <t>402</t>
  </si>
  <si>
    <t>003-003-026-3300</t>
  </si>
  <si>
    <t>QC</t>
  </si>
  <si>
    <t>L217/P884</t>
  </si>
  <si>
    <t>003-005-015-0600</t>
  </si>
  <si>
    <t>9336 MURPHY CREEK TR</t>
  </si>
  <si>
    <t>003-006-007-0230</t>
  </si>
  <si>
    <t>L211/P1034</t>
  </si>
  <si>
    <t>003-006-017-0250</t>
  </si>
  <si>
    <t>L219/P147</t>
  </si>
  <si>
    <t>003-013-015-0720</t>
  </si>
  <si>
    <t>28540 RICKETTS DR</t>
  </si>
  <si>
    <t>2000</t>
  </si>
  <si>
    <t>L210/P716</t>
  </si>
  <si>
    <t>4510 PIKE LAKE-WHISPERING PINES</t>
  </si>
  <si>
    <t>201</t>
  </si>
  <si>
    <t>003-014-003-0600</t>
  </si>
  <si>
    <t>4500</t>
  </si>
  <si>
    <t>L220/P767</t>
  </si>
  <si>
    <t>003-014-003-0610, 003-014-003-0620</t>
  </si>
  <si>
    <t>4500 LAKE SUPERIOR</t>
  </si>
  <si>
    <t>003-014-003-0610</t>
  </si>
  <si>
    <t>003-014-003-0620</t>
  </si>
  <si>
    <t>003-017-017-0395</t>
  </si>
  <si>
    <t>L218/P150</t>
  </si>
  <si>
    <t>003-017-017-0396</t>
  </si>
  <si>
    <t>003-018-031-0500</t>
  </si>
  <si>
    <t>L220/P210</t>
  </si>
  <si>
    <t>003-020-032-0380</t>
  </si>
  <si>
    <t>29558 W SUPERIOR DUNES RD</t>
  </si>
  <si>
    <t>L218/P776</t>
  </si>
  <si>
    <t>003-020-032-0390</t>
  </si>
  <si>
    <t>L212/P331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</si>
  <si>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</si>
  <si>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</si>
  <si>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</si>
  <si>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</si>
  <si>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</si>
  <si>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</si>
  <si>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</si>
  <si>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$3,000 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</si>
</sst>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 applyBorder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 applyBorder="1"/>
    <xf numFmtId="8" fontId="2" fillId="3" borderId="2" xfId="0" applyNumberFormat="1" applyFont="1" applyFill="1" applyBorder="1"/>
    <xf numFmtId="168" fontId="2" fillId="3" borderId="2" xfId="0" applyNumberFormat="1" applyFont="1" applyFill="1" applyBorder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tabSelected="1" topLeftCell="G1" workbookViewId="0">
      <selection activeCell="R18" sqref="R18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24" customWidth="1"/>
    <col min="4" max="4" width="17.7109375" style="14" customWidth="1"/>
    <col min="5" max="5" width="8.7109375" customWidth="1"/>
    <col min="6" max="6" width="49.7109375" customWidth="1"/>
    <col min="7" max="8" width="17.7109375" style="14" customWidth="1"/>
    <col min="9" max="9" width="18.7109375" style="19" customWidth="1"/>
    <col min="10" max="10" width="17.7109375" style="14" customWidth="1"/>
    <col min="11" max="11" width="18.7109375" style="14" customWidth="1"/>
    <col min="12" max="12" width="20.7109375" style="14" customWidth="1"/>
    <col min="13" max="13" width="17.7109375" style="29" customWidth="1"/>
    <col min="14" max="14" width="10.7109375" style="33" customWidth="1"/>
    <col min="15" max="15" width="14.7109375" style="38" customWidth="1"/>
    <col min="16" max="16" width="16.7109375" style="38" customWidth="1"/>
    <col min="17" max="17" width="15.7109375" style="14" customWidth="1"/>
    <col min="18" max="18" width="17.7109375" style="14" customWidth="1"/>
    <col min="19" max="19" width="17.7109375" style="43" customWidth="1"/>
    <col min="20" max="20" width="17.7109375" style="38" customWidth="1"/>
    <col min="21" max="21" width="20.7109375" style="4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29" width="20.7109375" customWidth="1"/>
  </cols>
  <sheetData>
    <row r="1" spans="1:64" x14ac:dyDescent="0.25">
      <c r="A1" s="1" t="s">
        <v>0</v>
      </c>
      <c r="B1" s="1" t="s">
        <v>1</v>
      </c>
      <c r="C1" s="23" t="s">
        <v>2</v>
      </c>
      <c r="D1" s="13" t="s">
        <v>3</v>
      </c>
      <c r="E1" s="1" t="s">
        <v>4</v>
      </c>
      <c r="F1" s="1" t="s">
        <v>5</v>
      </c>
      <c r="G1" s="13" t="s">
        <v>6</v>
      </c>
      <c r="H1" s="13" t="s">
        <v>7</v>
      </c>
      <c r="I1" s="18" t="s">
        <v>8</v>
      </c>
      <c r="J1" s="13" t="s">
        <v>9</v>
      </c>
      <c r="K1" s="13" t="s">
        <v>10</v>
      </c>
      <c r="L1" s="13" t="s">
        <v>11</v>
      </c>
      <c r="M1" s="28" t="s">
        <v>12</v>
      </c>
      <c r="N1" s="32" t="s">
        <v>13</v>
      </c>
      <c r="O1" s="37" t="s">
        <v>14</v>
      </c>
      <c r="P1" s="37" t="s">
        <v>15</v>
      </c>
      <c r="Q1" s="13" t="s">
        <v>16</v>
      </c>
      <c r="R1" s="13" t="s">
        <v>17</v>
      </c>
      <c r="S1" s="42" t="s">
        <v>18</v>
      </c>
      <c r="T1" s="37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29</v>
      </c>
      <c r="C2" s="24">
        <v>43691</v>
      </c>
      <c r="D2" s="14">
        <v>3500</v>
      </c>
      <c r="E2" t="s">
        <v>30</v>
      </c>
      <c r="F2" t="s">
        <v>31</v>
      </c>
      <c r="G2" s="14">
        <v>3500</v>
      </c>
      <c r="H2" s="14">
        <v>2900</v>
      </c>
      <c r="I2" s="19">
        <f>H2/G2*100</f>
        <v>82.857142857142861</v>
      </c>
      <c r="J2" s="14">
        <v>5775</v>
      </c>
      <c r="K2" s="14">
        <f>G2-0</f>
        <v>3500</v>
      </c>
      <c r="L2" s="14">
        <v>5775</v>
      </c>
      <c r="M2" s="29">
        <v>165</v>
      </c>
      <c r="N2" s="33">
        <v>264</v>
      </c>
      <c r="O2" s="38">
        <v>1</v>
      </c>
      <c r="P2" s="38">
        <v>1</v>
      </c>
      <c r="Q2" s="14">
        <f>K2/M2</f>
        <v>21.212121212121211</v>
      </c>
      <c r="R2" s="14">
        <f>K2/O2</f>
        <v>3500</v>
      </c>
      <c r="S2" s="43">
        <f>K2/O2/43560</f>
        <v>8.0348943985307619E-2</v>
      </c>
      <c r="T2" s="38">
        <v>165</v>
      </c>
      <c r="U2" s="5" t="s">
        <v>32</v>
      </c>
      <c r="V2" t="s">
        <v>33</v>
      </c>
      <c r="X2" t="s">
        <v>34</v>
      </c>
      <c r="Y2">
        <v>0</v>
      </c>
      <c r="Z2">
        <v>1</v>
      </c>
      <c r="AA2" t="s">
        <v>35</v>
      </c>
      <c r="AC2" s="6" t="s">
        <v>36</v>
      </c>
      <c r="AL2" s="2"/>
      <c r="BC2" s="2"/>
      <c r="BE2" s="2"/>
    </row>
    <row r="3" spans="1:64" x14ac:dyDescent="0.25">
      <c r="A3" t="s">
        <v>37</v>
      </c>
      <c r="C3" s="24">
        <v>43993</v>
      </c>
      <c r="D3" s="14">
        <v>12000</v>
      </c>
      <c r="E3" t="s">
        <v>38</v>
      </c>
      <c r="F3" t="s">
        <v>31</v>
      </c>
      <c r="G3" s="14">
        <v>12000</v>
      </c>
      <c r="H3" s="14">
        <v>3600</v>
      </c>
      <c r="I3" s="19">
        <f>H3/G3*100</f>
        <v>30</v>
      </c>
      <c r="J3" s="14">
        <v>7200</v>
      </c>
      <c r="K3" s="14">
        <f>G3-0</f>
        <v>12000</v>
      </c>
      <c r="L3" s="14">
        <v>7200</v>
      </c>
      <c r="M3" s="29">
        <v>0</v>
      </c>
      <c r="N3" s="33">
        <v>0</v>
      </c>
      <c r="O3" s="38">
        <v>5</v>
      </c>
      <c r="P3" s="38">
        <v>5</v>
      </c>
      <c r="Q3" s="14" t="e">
        <f>K3/M3</f>
        <v>#DIV/0!</v>
      </c>
      <c r="R3" s="14">
        <f>K3/O3</f>
        <v>2400</v>
      </c>
      <c r="S3" s="43">
        <f>K3/O3/43560</f>
        <v>5.5096418732782371E-2</v>
      </c>
      <c r="T3" s="38">
        <v>0</v>
      </c>
      <c r="U3" s="5" t="s">
        <v>32</v>
      </c>
      <c r="V3" t="s">
        <v>39</v>
      </c>
      <c r="X3" t="s">
        <v>34</v>
      </c>
      <c r="Y3">
        <v>0</v>
      </c>
      <c r="Z3">
        <v>1</v>
      </c>
      <c r="AA3" t="s">
        <v>35</v>
      </c>
      <c r="AC3" s="6" t="s">
        <v>36</v>
      </c>
    </row>
    <row r="15" spans="1:64" ht="15.75" thickBot="1" x14ac:dyDescent="0.3"/>
    <row r="16" spans="1:64" ht="15.75" thickTop="1" x14ac:dyDescent="0.25">
      <c r="A16" s="7"/>
      <c r="B16" s="7"/>
      <c r="C16" s="25" t="s">
        <v>69</v>
      </c>
      <c r="D16" s="15">
        <f ca="1">+SUM(D2:D32)</f>
        <v>674100</v>
      </c>
      <c r="E16" s="7"/>
      <c r="F16" s="7"/>
      <c r="G16" s="15">
        <f ca="1">+SUM(G2:G32)</f>
        <v>674100</v>
      </c>
      <c r="H16" s="15">
        <f ca="1">+SUM(H2:H32)</f>
        <v>388600</v>
      </c>
      <c r="I16" s="20"/>
      <c r="J16" s="15">
        <f ca="1">+SUM(J2:J32)</f>
        <v>920878</v>
      </c>
      <c r="K16" s="15">
        <f ca="1">+SUM(K2:K32)</f>
        <v>674100</v>
      </c>
      <c r="L16" s="15">
        <f ca="1">+SUM(L2:L32)</f>
        <v>920878</v>
      </c>
      <c r="M16" s="30">
        <f ca="1">+SUM(M2:M32)</f>
        <v>4024.8799470000004</v>
      </c>
      <c r="N16" s="34"/>
      <c r="O16" s="39">
        <f ca="1">+SUM(O2:O32)</f>
        <v>44.797999999999995</v>
      </c>
      <c r="P16" s="39">
        <f ca="1">+SUM(P2:P32)</f>
        <v>33.422000000000004</v>
      </c>
      <c r="Q16" s="15"/>
      <c r="R16" s="15"/>
      <c r="S16" s="44"/>
      <c r="T16" s="39"/>
      <c r="U16" s="8"/>
      <c r="V16" s="7"/>
      <c r="W16" s="7"/>
      <c r="X16" s="7"/>
      <c r="Y16" s="7"/>
      <c r="Z16" s="7"/>
      <c r="AA16" s="7"/>
      <c r="AB16" s="7"/>
      <c r="AC16" s="7"/>
    </row>
    <row r="17" spans="1:29" x14ac:dyDescent="0.25">
      <c r="A17" s="9"/>
      <c r="B17" s="9"/>
      <c r="C17" s="26"/>
      <c r="D17" s="16"/>
      <c r="E17" s="9"/>
      <c r="F17" s="9"/>
      <c r="G17" s="16"/>
      <c r="H17" s="16" t="s">
        <v>70</v>
      </c>
      <c r="I17" s="21">
        <f ca="1">H16/G16*100</f>
        <v>57.647233348167923</v>
      </c>
      <c r="J17" s="16"/>
      <c r="K17" s="16"/>
      <c r="L17" s="16" t="s">
        <v>71</v>
      </c>
      <c r="M17" s="31"/>
      <c r="N17" s="35"/>
      <c r="O17" s="40" t="s">
        <v>71</v>
      </c>
      <c r="P17" s="40"/>
      <c r="Q17" s="16"/>
      <c r="R17" s="16" t="s">
        <v>71</v>
      </c>
      <c r="S17" s="45"/>
      <c r="T17" s="40"/>
      <c r="U17" s="10"/>
      <c r="V17" s="9"/>
      <c r="W17" s="9"/>
      <c r="X17" s="9"/>
      <c r="Y17" s="9"/>
      <c r="Z17" s="9"/>
      <c r="AA17" s="9"/>
      <c r="AB17" s="9"/>
      <c r="AC17" s="9"/>
    </row>
    <row r="18" spans="1:29" x14ac:dyDescent="0.25">
      <c r="A18" s="11"/>
      <c r="B18" s="11"/>
      <c r="C18" s="27"/>
      <c r="D18" s="17"/>
      <c r="E18" s="11"/>
      <c r="F18" s="11"/>
      <c r="G18" s="17"/>
      <c r="H18" s="17" t="s">
        <v>72</v>
      </c>
      <c r="I18" s="22">
        <f ca="1">STDEV(I2:I32)</f>
        <v>52.612916154891749</v>
      </c>
      <c r="J18" s="17"/>
      <c r="K18" s="17"/>
      <c r="L18" s="17" t="s">
        <v>73</v>
      </c>
      <c r="M18" s="47">
        <f ca="1">K16/M16</f>
        <v>167.48325636456553</v>
      </c>
      <c r="N18" s="36"/>
      <c r="O18" s="41" t="s">
        <v>74</v>
      </c>
      <c r="P18" s="41" t="s">
        <v>76</v>
      </c>
      <c r="Q18" s="17"/>
      <c r="R18" s="17" t="s">
        <v>75</v>
      </c>
      <c r="S18" s="46">
        <f ca="1">K16/O16/43560</f>
        <v>0.3454441406216851</v>
      </c>
      <c r="T18" s="41"/>
      <c r="U18" s="12"/>
      <c r="V18" s="11"/>
      <c r="W18" s="11"/>
      <c r="X18" s="11"/>
      <c r="Y18" s="11"/>
      <c r="Z18" s="11"/>
      <c r="AA18" s="11"/>
      <c r="AB18" s="11"/>
      <c r="AC18" s="11"/>
    </row>
    <row r="21" spans="1:29" x14ac:dyDescent="0.25">
      <c r="A21" t="s">
        <v>40</v>
      </c>
      <c r="B21" t="s">
        <v>41</v>
      </c>
      <c r="C21" s="24">
        <v>44140</v>
      </c>
      <c r="D21" s="14">
        <v>600</v>
      </c>
      <c r="E21" t="s">
        <v>30</v>
      </c>
      <c r="F21" t="s">
        <v>31</v>
      </c>
      <c r="G21" s="14">
        <v>600</v>
      </c>
      <c r="H21" s="14">
        <v>1300</v>
      </c>
      <c r="I21" s="19">
        <f>H21/G21*100</f>
        <v>216.66666666666666</v>
      </c>
      <c r="J21" s="14">
        <v>2500</v>
      </c>
      <c r="K21" s="14">
        <f>G21-0</f>
        <v>600</v>
      </c>
      <c r="L21" s="14">
        <v>2500</v>
      </c>
      <c r="M21" s="29">
        <v>0</v>
      </c>
      <c r="N21" s="33">
        <v>0</v>
      </c>
      <c r="O21" s="38">
        <v>1</v>
      </c>
      <c r="P21" s="38">
        <v>1</v>
      </c>
      <c r="Q21" s="14" t="e">
        <f>K21/M21</f>
        <v>#DIV/0!</v>
      </c>
      <c r="R21" s="14">
        <f>K21/O21</f>
        <v>600</v>
      </c>
      <c r="S21" s="43">
        <f>K21/O21/43560</f>
        <v>1.3774104683195593E-2</v>
      </c>
      <c r="T21" s="38">
        <v>0</v>
      </c>
      <c r="U21" s="5" t="s">
        <v>32</v>
      </c>
      <c r="X21" t="s">
        <v>34</v>
      </c>
      <c r="Y21">
        <v>0</v>
      </c>
      <c r="Z21">
        <v>0</v>
      </c>
      <c r="AA21" t="s">
        <v>35</v>
      </c>
      <c r="AC21" s="6" t="s">
        <v>36</v>
      </c>
    </row>
    <row r="22" spans="1:29" x14ac:dyDescent="0.25">
      <c r="A22" t="s">
        <v>42</v>
      </c>
      <c r="C22" s="24">
        <v>43702</v>
      </c>
      <c r="D22" s="14">
        <v>15500</v>
      </c>
      <c r="E22" t="s">
        <v>30</v>
      </c>
      <c r="F22" t="s">
        <v>31</v>
      </c>
      <c r="G22" s="14">
        <v>15500</v>
      </c>
      <c r="H22" s="14">
        <v>7100</v>
      </c>
      <c r="I22" s="19">
        <f>H22/G22*100</f>
        <v>45.806451612903224</v>
      </c>
      <c r="J22" s="14">
        <v>14256</v>
      </c>
      <c r="K22" s="14">
        <f>G22-0</f>
        <v>15500</v>
      </c>
      <c r="L22" s="14">
        <v>14256</v>
      </c>
      <c r="M22" s="29">
        <v>407.29998799999998</v>
      </c>
      <c r="N22" s="33">
        <v>491.96200599999997</v>
      </c>
      <c r="O22" s="38">
        <v>4.5999999999999996</v>
      </c>
      <c r="P22" s="38">
        <v>4.5999999999999996</v>
      </c>
      <c r="Q22" s="14">
        <f>K22/M22</f>
        <v>38.055488476960136</v>
      </c>
      <c r="R22" s="14">
        <f>K22/O22</f>
        <v>3369.5652173913045</v>
      </c>
      <c r="S22" s="43">
        <f>K22/O22/43560</f>
        <v>7.7354573402004231E-2</v>
      </c>
      <c r="T22" s="38">
        <v>407.3</v>
      </c>
      <c r="U22" s="5" t="s">
        <v>32</v>
      </c>
      <c r="V22" t="s">
        <v>43</v>
      </c>
      <c r="X22" t="s">
        <v>34</v>
      </c>
      <c r="Y22">
        <v>0</v>
      </c>
      <c r="Z22">
        <v>0</v>
      </c>
      <c r="AA22" t="s">
        <v>35</v>
      </c>
      <c r="AC22" s="6" t="s">
        <v>36</v>
      </c>
    </row>
    <row r="23" spans="1:29" x14ac:dyDescent="0.25">
      <c r="A23" t="s">
        <v>44</v>
      </c>
      <c r="C23" s="24">
        <v>44099</v>
      </c>
      <c r="D23" s="14">
        <v>60000</v>
      </c>
      <c r="E23" t="s">
        <v>30</v>
      </c>
      <c r="F23" t="s">
        <v>31</v>
      </c>
      <c r="G23" s="14">
        <v>60000</v>
      </c>
      <c r="H23" s="14">
        <v>12200</v>
      </c>
      <c r="I23" s="19">
        <f>H23/G23*100</f>
        <v>20.333333333333332</v>
      </c>
      <c r="J23" s="14">
        <v>24452</v>
      </c>
      <c r="K23" s="14">
        <f>G23-0</f>
        <v>60000</v>
      </c>
      <c r="L23" s="14">
        <v>24452</v>
      </c>
      <c r="M23" s="29">
        <v>330</v>
      </c>
      <c r="N23" s="33">
        <v>0</v>
      </c>
      <c r="O23" s="38">
        <v>3.5009999999999999</v>
      </c>
      <c r="P23" s="38">
        <v>3.5009999999999999</v>
      </c>
      <c r="Q23" s="14">
        <f>K23/M23</f>
        <v>181.81818181818181</v>
      </c>
      <c r="R23" s="14">
        <f>K23/O23</f>
        <v>17137.960582690659</v>
      </c>
      <c r="S23" s="43">
        <f>K23/O23/43560</f>
        <v>0.39343343853743479</v>
      </c>
      <c r="T23" s="38">
        <v>330</v>
      </c>
      <c r="U23" s="5" t="s">
        <v>32</v>
      </c>
      <c r="V23" t="s">
        <v>45</v>
      </c>
      <c r="X23" t="s">
        <v>34</v>
      </c>
      <c r="Y23">
        <v>0</v>
      </c>
      <c r="Z23">
        <v>0</v>
      </c>
      <c r="AA23" t="s">
        <v>35</v>
      </c>
      <c r="AC23" s="6" t="s">
        <v>36</v>
      </c>
    </row>
    <row r="24" spans="1:29" x14ac:dyDescent="0.25">
      <c r="A24" t="s">
        <v>46</v>
      </c>
      <c r="B24" t="s">
        <v>47</v>
      </c>
      <c r="C24" s="24">
        <v>43629</v>
      </c>
      <c r="D24" s="14">
        <v>85500</v>
      </c>
      <c r="E24" t="s">
        <v>30</v>
      </c>
      <c r="F24" t="s">
        <v>31</v>
      </c>
      <c r="G24" s="14">
        <v>85500</v>
      </c>
      <c r="H24" s="14">
        <v>59200</v>
      </c>
      <c r="I24" s="19">
        <f>H24/G24*100</f>
        <v>69.239766081871352</v>
      </c>
      <c r="J24" s="14">
        <v>118310</v>
      </c>
      <c r="K24" s="14">
        <f>G24-0</f>
        <v>85500</v>
      </c>
      <c r="L24" s="14">
        <v>118310</v>
      </c>
      <c r="M24" s="29">
        <v>1095.459961</v>
      </c>
      <c r="N24" s="33">
        <v>72.309997999999993</v>
      </c>
      <c r="O24" s="38">
        <v>1.8180000000000001</v>
      </c>
      <c r="P24" s="38">
        <v>1.8180000000000001</v>
      </c>
      <c r="Q24" s="14">
        <f>K24/M24</f>
        <v>78.049406682057636</v>
      </c>
      <c r="R24" s="14">
        <f>K24/O24</f>
        <v>47029.702970297025</v>
      </c>
      <c r="S24" s="43">
        <f>K24/O24/43560</f>
        <v>1.0796534198874432</v>
      </c>
      <c r="T24" s="38">
        <v>1095.46</v>
      </c>
      <c r="U24" s="5" t="s">
        <v>48</v>
      </c>
      <c r="V24" t="s">
        <v>49</v>
      </c>
      <c r="X24" t="s">
        <v>50</v>
      </c>
      <c r="Y24">
        <v>0</v>
      </c>
      <c r="Z24">
        <v>0</v>
      </c>
      <c r="AA24" t="s">
        <v>35</v>
      </c>
      <c r="AC24" s="6" t="s">
        <v>51</v>
      </c>
    </row>
    <row r="25" spans="1:29" x14ac:dyDescent="0.25">
      <c r="A25" t="s">
        <v>52</v>
      </c>
      <c r="C25" s="24">
        <v>44165</v>
      </c>
      <c r="D25" s="14">
        <v>60000</v>
      </c>
      <c r="E25" t="s">
        <v>30</v>
      </c>
      <c r="F25" t="s">
        <v>31</v>
      </c>
      <c r="G25" s="14">
        <v>60000</v>
      </c>
      <c r="H25" s="14">
        <v>59400</v>
      </c>
      <c r="I25" s="19">
        <f>H25/G25*100</f>
        <v>99</v>
      </c>
      <c r="J25" s="14">
        <v>117581</v>
      </c>
      <c r="K25" s="14">
        <f>G25-0</f>
        <v>60000</v>
      </c>
      <c r="L25" s="14">
        <v>117581</v>
      </c>
      <c r="M25" s="29">
        <v>300</v>
      </c>
      <c r="N25" s="33">
        <v>0</v>
      </c>
      <c r="O25" s="38">
        <v>4.4530000000000003</v>
      </c>
      <c r="P25" s="38">
        <v>1.4730000000000001</v>
      </c>
      <c r="Q25" s="14">
        <f>K25/M25</f>
        <v>200</v>
      </c>
      <c r="R25" s="14">
        <f>K25/O25</f>
        <v>13474.06242982259</v>
      </c>
      <c r="S25" s="43">
        <f>K25/O25/43560</f>
        <v>0.30932191069381521</v>
      </c>
      <c r="T25" s="38">
        <v>300</v>
      </c>
      <c r="U25" s="5" t="s">
        <v>53</v>
      </c>
      <c r="V25" t="s">
        <v>54</v>
      </c>
      <c r="W25" t="s">
        <v>55</v>
      </c>
      <c r="X25" t="s">
        <v>56</v>
      </c>
      <c r="Y25">
        <v>0</v>
      </c>
      <c r="Z25">
        <v>0</v>
      </c>
      <c r="AA25" t="s">
        <v>35</v>
      </c>
      <c r="AC25" s="6" t="s">
        <v>36</v>
      </c>
    </row>
    <row r="26" spans="1:29" x14ac:dyDescent="0.25">
      <c r="A26" t="s">
        <v>57</v>
      </c>
      <c r="C26" s="24">
        <v>44165</v>
      </c>
      <c r="D26" s="14">
        <v>60000</v>
      </c>
      <c r="E26" t="s">
        <v>30</v>
      </c>
      <c r="F26" t="s">
        <v>31</v>
      </c>
      <c r="G26" s="14">
        <v>60000</v>
      </c>
      <c r="H26" s="14">
        <v>59400</v>
      </c>
      <c r="I26" s="19">
        <f>H26/G26*100</f>
        <v>99</v>
      </c>
      <c r="J26" s="14">
        <v>117581</v>
      </c>
      <c r="K26" s="14">
        <f>G26-0</f>
        <v>60000</v>
      </c>
      <c r="L26" s="14">
        <v>117581</v>
      </c>
      <c r="M26" s="29">
        <v>300</v>
      </c>
      <c r="N26" s="33">
        <v>0</v>
      </c>
      <c r="O26" s="38">
        <v>4.4530000000000003</v>
      </c>
      <c r="P26" s="38">
        <v>1.4850000000000001</v>
      </c>
      <c r="Q26" s="14">
        <f>K26/M26</f>
        <v>200</v>
      </c>
      <c r="R26" s="14">
        <f>K26/O26</f>
        <v>13474.06242982259</v>
      </c>
      <c r="S26" s="43">
        <f>K26/O26/43560</f>
        <v>0.30932191069381521</v>
      </c>
      <c r="T26" s="38">
        <v>300</v>
      </c>
      <c r="U26" s="5" t="s">
        <v>53</v>
      </c>
      <c r="V26" t="s">
        <v>54</v>
      </c>
      <c r="W26" t="s">
        <v>55</v>
      </c>
      <c r="X26" t="s">
        <v>56</v>
      </c>
      <c r="Y26">
        <v>0</v>
      </c>
      <c r="Z26">
        <v>0</v>
      </c>
      <c r="AA26" t="s">
        <v>35</v>
      </c>
      <c r="AC26" s="6" t="s">
        <v>36</v>
      </c>
    </row>
    <row r="27" spans="1:29" x14ac:dyDescent="0.25">
      <c r="A27" t="s">
        <v>58</v>
      </c>
      <c r="C27" s="24">
        <v>44165</v>
      </c>
      <c r="D27" s="14">
        <v>60000</v>
      </c>
      <c r="E27" t="s">
        <v>30</v>
      </c>
      <c r="F27" t="s">
        <v>31</v>
      </c>
      <c r="G27" s="14">
        <v>60000</v>
      </c>
      <c r="H27" s="14">
        <v>0</v>
      </c>
      <c r="I27" s="19">
        <f>H27/G27*100</f>
        <v>0</v>
      </c>
      <c r="J27" s="14">
        <v>117581</v>
      </c>
      <c r="K27" s="14">
        <f>G27-0</f>
        <v>60000</v>
      </c>
      <c r="L27" s="14">
        <v>117581</v>
      </c>
      <c r="M27" s="29">
        <v>300</v>
      </c>
      <c r="N27" s="33">
        <v>0</v>
      </c>
      <c r="O27" s="38">
        <v>4.4530000000000003</v>
      </c>
      <c r="P27" s="38">
        <v>1.4950000000000001</v>
      </c>
      <c r="Q27" s="14">
        <f>K27/M27</f>
        <v>200</v>
      </c>
      <c r="R27" s="14">
        <f>K27/O27</f>
        <v>13474.06242982259</v>
      </c>
      <c r="S27" s="43">
        <f>K27/O27/43560</f>
        <v>0.30932191069381521</v>
      </c>
      <c r="T27" s="38">
        <v>300</v>
      </c>
      <c r="U27" s="5" t="s">
        <v>53</v>
      </c>
      <c r="V27" t="s">
        <v>54</v>
      </c>
      <c r="W27" t="s">
        <v>55</v>
      </c>
      <c r="X27" t="s">
        <v>56</v>
      </c>
      <c r="Y27">
        <v>0</v>
      </c>
      <c r="Z27">
        <v>0</v>
      </c>
      <c r="AA27" t="s">
        <v>35</v>
      </c>
      <c r="AC27" s="6" t="s">
        <v>36</v>
      </c>
    </row>
    <row r="28" spans="1:29" x14ac:dyDescent="0.25">
      <c r="A28" t="s">
        <v>59</v>
      </c>
      <c r="C28" s="24">
        <v>44042</v>
      </c>
      <c r="D28" s="14">
        <v>44000</v>
      </c>
      <c r="E28" t="s">
        <v>30</v>
      </c>
      <c r="F28" t="s">
        <v>31</v>
      </c>
      <c r="G28" s="14">
        <v>44000</v>
      </c>
      <c r="H28" s="14">
        <v>17000</v>
      </c>
      <c r="I28" s="19">
        <f>H28/G28*100</f>
        <v>38.636363636363633</v>
      </c>
      <c r="J28" s="14">
        <v>68000</v>
      </c>
      <c r="K28" s="14">
        <f>G28-0</f>
        <v>44000</v>
      </c>
      <c r="L28" s="14">
        <v>68000</v>
      </c>
      <c r="M28" s="29">
        <v>200</v>
      </c>
      <c r="N28" s="33">
        <v>1076</v>
      </c>
      <c r="O28" s="38">
        <v>2.4700000000000002</v>
      </c>
      <c r="P28" s="38">
        <v>1.2370000000000001</v>
      </c>
      <c r="Q28" s="14">
        <f>K28/M28</f>
        <v>220</v>
      </c>
      <c r="R28" s="14">
        <f>K28/O28</f>
        <v>17813.765182186235</v>
      </c>
      <c r="S28" s="43">
        <f>K28/O28/43560</f>
        <v>0.40894777736882998</v>
      </c>
      <c r="T28" s="38">
        <v>200</v>
      </c>
      <c r="U28" s="5" t="s">
        <v>53</v>
      </c>
      <c r="V28" t="s">
        <v>60</v>
      </c>
      <c r="W28" t="s">
        <v>61</v>
      </c>
      <c r="X28" t="s">
        <v>56</v>
      </c>
      <c r="Y28">
        <v>0</v>
      </c>
      <c r="Z28">
        <v>0</v>
      </c>
      <c r="AA28" t="s">
        <v>35</v>
      </c>
      <c r="AC28" s="6" t="s">
        <v>36</v>
      </c>
    </row>
    <row r="29" spans="1:29" x14ac:dyDescent="0.25">
      <c r="A29" t="s">
        <v>61</v>
      </c>
      <c r="C29" s="24">
        <v>44042</v>
      </c>
      <c r="D29" s="14">
        <v>44000</v>
      </c>
      <c r="E29" t="s">
        <v>30</v>
      </c>
      <c r="F29" t="s">
        <v>31</v>
      </c>
      <c r="G29" s="14">
        <v>44000</v>
      </c>
      <c r="H29" s="14">
        <v>17000</v>
      </c>
      <c r="I29" s="19">
        <f>H29/G29*100</f>
        <v>38.636363636363633</v>
      </c>
      <c r="J29" s="14">
        <v>68000</v>
      </c>
      <c r="K29" s="14">
        <f>G29-0</f>
        <v>44000</v>
      </c>
      <c r="L29" s="14">
        <v>68000</v>
      </c>
      <c r="M29" s="29">
        <v>200</v>
      </c>
      <c r="N29" s="33">
        <v>1076</v>
      </c>
      <c r="O29" s="38">
        <v>2.4700000000000002</v>
      </c>
      <c r="P29" s="38">
        <v>1.2330000000000001</v>
      </c>
      <c r="Q29" s="14">
        <f>K29/M29</f>
        <v>220</v>
      </c>
      <c r="R29" s="14">
        <f>K29/O29</f>
        <v>17813.765182186235</v>
      </c>
      <c r="S29" s="43">
        <f>K29/O29/43560</f>
        <v>0.40894777736882998</v>
      </c>
      <c r="T29" s="38">
        <v>200</v>
      </c>
      <c r="U29" s="5" t="s">
        <v>53</v>
      </c>
      <c r="V29" t="s">
        <v>60</v>
      </c>
      <c r="W29" t="s">
        <v>59</v>
      </c>
      <c r="X29" t="s">
        <v>56</v>
      </c>
      <c r="Y29">
        <v>0</v>
      </c>
      <c r="Z29">
        <v>0</v>
      </c>
      <c r="AA29" t="s">
        <v>35</v>
      </c>
      <c r="AC29" s="6" t="s">
        <v>36</v>
      </c>
    </row>
    <row r="30" spans="1:29" x14ac:dyDescent="0.25">
      <c r="A30" t="s">
        <v>62</v>
      </c>
      <c r="C30" s="24">
        <v>44130</v>
      </c>
      <c r="D30" s="14">
        <v>59000</v>
      </c>
      <c r="E30" t="s">
        <v>30</v>
      </c>
      <c r="F30" t="s">
        <v>31</v>
      </c>
      <c r="G30" s="14">
        <v>59000</v>
      </c>
      <c r="H30" s="14">
        <v>25400</v>
      </c>
      <c r="I30" s="19">
        <f>H30/G30*100</f>
        <v>43.050847457627114</v>
      </c>
      <c r="J30" s="14">
        <v>50880</v>
      </c>
      <c r="K30" s="14">
        <f>G30-0</f>
        <v>59000</v>
      </c>
      <c r="L30" s="14">
        <v>50880</v>
      </c>
      <c r="M30" s="29">
        <v>132</v>
      </c>
      <c r="N30" s="33">
        <v>660</v>
      </c>
      <c r="O30" s="38">
        <v>2</v>
      </c>
      <c r="P30" s="38">
        <v>2</v>
      </c>
      <c r="Q30" s="14">
        <f>K30/M30</f>
        <v>446.969696969697</v>
      </c>
      <c r="R30" s="14">
        <f>K30/O30</f>
        <v>29500</v>
      </c>
      <c r="S30" s="43">
        <f>K30/O30/43560</f>
        <v>0.67722681359045001</v>
      </c>
      <c r="T30" s="38">
        <v>132</v>
      </c>
      <c r="U30" s="5" t="s">
        <v>53</v>
      </c>
      <c r="V30" t="s">
        <v>63</v>
      </c>
      <c r="X30" t="s">
        <v>56</v>
      </c>
      <c r="Y30">
        <v>0</v>
      </c>
      <c r="Z30">
        <v>0</v>
      </c>
      <c r="AA30" t="s">
        <v>35</v>
      </c>
      <c r="AC30" s="6" t="s">
        <v>36</v>
      </c>
    </row>
    <row r="31" spans="1:29" x14ac:dyDescent="0.25">
      <c r="A31" t="s">
        <v>64</v>
      </c>
      <c r="B31" t="s">
        <v>65</v>
      </c>
      <c r="C31" s="24">
        <v>44064</v>
      </c>
      <c r="D31" s="14">
        <v>95000</v>
      </c>
      <c r="E31" t="s">
        <v>30</v>
      </c>
      <c r="F31" t="s">
        <v>31</v>
      </c>
      <c r="G31" s="14">
        <v>95000</v>
      </c>
      <c r="H31" s="14">
        <v>56200</v>
      </c>
      <c r="I31" s="19">
        <f>H31/G31*100</f>
        <v>59.15789473684211</v>
      </c>
      <c r="J31" s="14">
        <v>112425</v>
      </c>
      <c r="K31" s="14">
        <f>G31-0</f>
        <v>95000</v>
      </c>
      <c r="L31" s="14">
        <v>112425</v>
      </c>
      <c r="M31" s="29">
        <v>322.31</v>
      </c>
      <c r="N31" s="33">
        <v>0</v>
      </c>
      <c r="O31" s="38">
        <v>3.79</v>
      </c>
      <c r="P31" s="38">
        <v>3.79</v>
      </c>
      <c r="Q31" s="14">
        <f>K31/M31</f>
        <v>294.74729297880924</v>
      </c>
      <c r="R31" s="14">
        <f>K31/O31</f>
        <v>25065.963060686016</v>
      </c>
      <c r="S31" s="43">
        <f>K31/O31/43560</f>
        <v>0.57543533197167163</v>
      </c>
      <c r="T31" s="38">
        <v>322.31</v>
      </c>
      <c r="U31" s="5" t="s">
        <v>53</v>
      </c>
      <c r="V31" t="s">
        <v>66</v>
      </c>
      <c r="X31" t="s">
        <v>56</v>
      </c>
      <c r="Y31">
        <v>0</v>
      </c>
      <c r="Z31">
        <v>1</v>
      </c>
      <c r="AA31" t="s">
        <v>35</v>
      </c>
      <c r="AC31" s="6" t="s">
        <v>36</v>
      </c>
    </row>
    <row r="32" spans="1:29" x14ac:dyDescent="0.25">
      <c r="A32" t="s">
        <v>67</v>
      </c>
      <c r="C32" s="24">
        <v>43727</v>
      </c>
      <c r="D32" s="14">
        <v>75000</v>
      </c>
      <c r="E32" t="s">
        <v>30</v>
      </c>
      <c r="F32" t="s">
        <v>31</v>
      </c>
      <c r="G32" s="14">
        <v>75000</v>
      </c>
      <c r="H32" s="14">
        <v>67900</v>
      </c>
      <c r="I32" s="19">
        <f>H32/G32*100</f>
        <v>90.533333333333331</v>
      </c>
      <c r="J32" s="14">
        <v>96337</v>
      </c>
      <c r="K32" s="14">
        <f>G32-0</f>
        <v>75000</v>
      </c>
      <c r="L32" s="14">
        <v>96337</v>
      </c>
      <c r="M32" s="29">
        <v>272.80999800000001</v>
      </c>
      <c r="N32" s="33">
        <v>0</v>
      </c>
      <c r="O32" s="38">
        <v>3.79</v>
      </c>
      <c r="P32" s="38">
        <v>3.79</v>
      </c>
      <c r="Q32" s="14">
        <f>K32/M32</f>
        <v>274.91661064415973</v>
      </c>
      <c r="R32" s="14">
        <f>K32/O32</f>
        <v>19788.918205804748</v>
      </c>
      <c r="S32" s="43">
        <f>K32/O32/43560</f>
        <v>0.45429105155658284</v>
      </c>
      <c r="T32" s="38">
        <v>272.81</v>
      </c>
      <c r="U32" s="5" t="s">
        <v>53</v>
      </c>
      <c r="V32" t="s">
        <v>68</v>
      </c>
      <c r="X32" t="s">
        <v>56</v>
      </c>
      <c r="Y32">
        <v>0</v>
      </c>
      <c r="Z32">
        <v>1</v>
      </c>
      <c r="AA32" t="s">
        <v>35</v>
      </c>
      <c r="AC32" s="6" t="s">
        <v>36</v>
      </c>
    </row>
  </sheetData>
  <conditionalFormatting sqref="A2:AC3 A21:AC32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dcterms:created xsi:type="dcterms:W3CDTF">2022-02-09T01:23:37Z</dcterms:created>
  <dcterms:modified xsi:type="dcterms:W3CDTF">2022-02-09T01:34:25Z</dcterms:modified>
</cp:coreProperties>
</file>